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Gutik\Desktop\2024-2025 Учебные планы\"/>
    </mc:Choice>
  </mc:AlternateContent>
  <xr:revisionPtr revIDLastSave="0" documentId="13_ncr:1_{EF514241-085E-4C9A-88C4-5C04FE290EA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  1 курс прием 2022-2023 уч. г" sheetId="3" r:id="rId1"/>
  </sheets>
  <definedNames>
    <definedName name="_xlnm.Print_Area" localSheetId="0">'  1 курс прием 2022-2023 уч. г'!$A$1:$P$66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3" l="1"/>
  <c r="F52" i="3"/>
  <c r="G52" i="3"/>
  <c r="H52" i="3"/>
  <c r="I52" i="3"/>
  <c r="J52" i="3"/>
  <c r="K52" i="3"/>
  <c r="L52" i="3"/>
  <c r="M52" i="3"/>
  <c r="N52" i="3"/>
  <c r="O52" i="3"/>
  <c r="P52" i="3"/>
  <c r="E48" i="3"/>
  <c r="F48" i="3"/>
  <c r="G48" i="3"/>
  <c r="H48" i="3"/>
  <c r="I48" i="3"/>
  <c r="J48" i="3"/>
  <c r="K48" i="3"/>
  <c r="L48" i="3"/>
  <c r="M48" i="3"/>
  <c r="N48" i="3"/>
  <c r="O48" i="3"/>
  <c r="P48" i="3"/>
  <c r="E43" i="3"/>
  <c r="F43" i="3"/>
  <c r="G43" i="3"/>
  <c r="H43" i="3"/>
  <c r="I43" i="3"/>
  <c r="J43" i="3"/>
  <c r="K43" i="3"/>
  <c r="L43" i="3"/>
  <c r="M43" i="3"/>
  <c r="N43" i="3"/>
  <c r="O43" i="3"/>
  <c r="P43" i="3"/>
  <c r="E37" i="3"/>
  <c r="E36" i="3" s="1"/>
  <c r="F37" i="3"/>
  <c r="F36" i="3" s="1"/>
  <c r="G37" i="3"/>
  <c r="G36" i="3" s="1"/>
  <c r="H37" i="3"/>
  <c r="H36" i="3" s="1"/>
  <c r="I37" i="3"/>
  <c r="I36" i="3" s="1"/>
  <c r="J37" i="3"/>
  <c r="J36" i="3" s="1"/>
  <c r="K37" i="3"/>
  <c r="K36" i="3" s="1"/>
  <c r="L37" i="3"/>
  <c r="L36" i="3" s="1"/>
  <c r="M37" i="3"/>
  <c r="M36" i="3" s="1"/>
  <c r="N37" i="3"/>
  <c r="N36" i="3" s="1"/>
  <c r="O37" i="3"/>
  <c r="O36" i="3" s="1"/>
  <c r="P37" i="3"/>
  <c r="P36" i="3" s="1"/>
  <c r="E27" i="3" l="1"/>
  <c r="E26" i="3" s="1"/>
  <c r="F27" i="3"/>
  <c r="F26" i="3" s="1"/>
  <c r="G27" i="3"/>
  <c r="G26" i="3" s="1"/>
  <c r="H27" i="3"/>
  <c r="H26" i="3" s="1"/>
  <c r="I27" i="3"/>
  <c r="I26" i="3" s="1"/>
  <c r="J27" i="3"/>
  <c r="J26" i="3" s="1"/>
  <c r="K27" i="3"/>
  <c r="K26" i="3" s="1"/>
  <c r="L27" i="3"/>
  <c r="L26" i="3" s="1"/>
  <c r="M27" i="3"/>
  <c r="M26" i="3" s="1"/>
  <c r="N27" i="3"/>
  <c r="N26" i="3" s="1"/>
  <c r="O27" i="3"/>
  <c r="O26" i="3" s="1"/>
  <c r="P27" i="3"/>
  <c r="P26" i="3" s="1"/>
  <c r="H24" i="3"/>
  <c r="I24" i="3"/>
  <c r="J24" i="3"/>
  <c r="H17" i="3"/>
  <c r="I17" i="3"/>
  <c r="J17" i="3"/>
  <c r="J16" i="3" l="1"/>
  <c r="I16" i="3"/>
  <c r="H16" i="3"/>
  <c r="D35" i="3" l="1"/>
  <c r="D55" i="3"/>
  <c r="D54" i="3"/>
  <c r="D53" i="3"/>
  <c r="D52" i="3" s="1"/>
  <c r="D51" i="3"/>
  <c r="D50" i="3"/>
  <c r="D49" i="3"/>
  <c r="D48" i="3" s="1"/>
  <c r="D47" i="3"/>
  <c r="D46" i="3"/>
  <c r="D45" i="3"/>
  <c r="D44" i="3"/>
  <c r="D42" i="3"/>
  <c r="D41" i="3"/>
  <c r="D39" i="3"/>
  <c r="D38" i="3"/>
  <c r="D34" i="3"/>
  <c r="D33" i="3"/>
  <c r="D32" i="3"/>
  <c r="D31" i="3"/>
  <c r="D30" i="3"/>
  <c r="D29" i="3"/>
  <c r="D28" i="3"/>
  <c r="P24" i="3"/>
  <c r="O24" i="3"/>
  <c r="N24" i="3"/>
  <c r="M24" i="3"/>
  <c r="L24" i="3"/>
  <c r="K24" i="3"/>
  <c r="G24" i="3"/>
  <c r="F24" i="3"/>
  <c r="E24" i="3"/>
  <c r="D25" i="3"/>
  <c r="D24" i="3" s="1"/>
  <c r="D23" i="3"/>
  <c r="D22" i="3"/>
  <c r="D21" i="3"/>
  <c r="D20" i="3"/>
  <c r="D19" i="3"/>
  <c r="D18" i="3"/>
  <c r="G17" i="3"/>
  <c r="P17" i="3"/>
  <c r="O17" i="3"/>
  <c r="N17" i="3"/>
  <c r="N16" i="3" s="1"/>
  <c r="M17" i="3"/>
  <c r="F17" i="3"/>
  <c r="E17" i="3"/>
  <c r="L17" i="3"/>
  <c r="L16" i="3" s="1"/>
  <c r="K17" i="3"/>
  <c r="O16" i="3" l="1"/>
  <c r="K16" i="3"/>
  <c r="D37" i="3"/>
  <c r="E16" i="3"/>
  <c r="F16" i="3"/>
  <c r="P16" i="3"/>
  <c r="M16" i="3"/>
  <c r="G16" i="3"/>
  <c r="D27" i="3"/>
  <c r="D43" i="3"/>
  <c r="D36" i="3" s="1"/>
  <c r="D17" i="3"/>
  <c r="D26" i="3" l="1"/>
  <c r="D16" i="3" s="1"/>
</calcChain>
</file>

<file path=xl/sharedStrings.xml><?xml version="1.0" encoding="utf-8"?>
<sst xmlns="http://schemas.openxmlformats.org/spreadsheetml/2006/main" count="172" uniqueCount="148">
  <si>
    <t>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</si>
  <si>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</si>
  <si>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</si>
  <si>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Учебная нагрузка обучающихся (час.)</t>
  </si>
  <si>
    <t>Распределение обязательной нагрузки по курсам и семестрам (час.в семестр)</t>
  </si>
  <si>
    <t>Максимальная</t>
  </si>
  <si>
    <t>Обязательная аудиторная</t>
  </si>
  <si>
    <t>I курс</t>
  </si>
  <si>
    <t>II курс</t>
  </si>
  <si>
    <t>III курс</t>
  </si>
  <si>
    <t>IV курс</t>
  </si>
  <si>
    <t>в т.ч.</t>
  </si>
  <si>
    <t>1 сем</t>
  </si>
  <si>
    <t>2 сем.</t>
  </si>
  <si>
    <t>3 сем</t>
  </si>
  <si>
    <t>4 сем.</t>
  </si>
  <si>
    <t>5 сем</t>
  </si>
  <si>
    <t>6 сем.</t>
  </si>
  <si>
    <t>7 сем</t>
  </si>
  <si>
    <t>8 сем</t>
  </si>
  <si>
    <t>Иностранный язык</t>
  </si>
  <si>
    <t>История</t>
  </si>
  <si>
    <t>Физическая культура</t>
  </si>
  <si>
    <t>ОГСЭ.00</t>
  </si>
  <si>
    <t>ОГСЭ.01</t>
  </si>
  <si>
    <t>Основы философии</t>
  </si>
  <si>
    <t>ОГСЭ.02</t>
  </si>
  <si>
    <t>ОГСЭ.03</t>
  </si>
  <si>
    <t>ОГСЭ.04</t>
  </si>
  <si>
    <t>Русский язык и культура речи</t>
  </si>
  <si>
    <t>ЕН.00</t>
  </si>
  <si>
    <t>Математический и общий естественнонаучный цикл</t>
  </si>
  <si>
    <t>ЕН.01</t>
  </si>
  <si>
    <t>П.00</t>
  </si>
  <si>
    <t>ОП.00</t>
  </si>
  <si>
    <t>Общепрофессиональные дисциплины</t>
  </si>
  <si>
    <t>ОП.01</t>
  </si>
  <si>
    <t>История изобразительного искусства</t>
  </si>
  <si>
    <t>ОП.02</t>
  </si>
  <si>
    <t>ОП.03</t>
  </si>
  <si>
    <t>Компьютерные технологии в фотографии</t>
  </si>
  <si>
    <t>ОП.04</t>
  </si>
  <si>
    <t>Общий курс фотографии</t>
  </si>
  <si>
    <t>ОП.05</t>
  </si>
  <si>
    <t>Охрана труда</t>
  </si>
  <si>
    <t>ОП.06</t>
  </si>
  <si>
    <t>Безопасность жизнедеятельности</t>
  </si>
  <si>
    <t>ПМ.00</t>
  </si>
  <si>
    <t>Профессиональные модули</t>
  </si>
  <si>
    <t>ПМ.01</t>
  </si>
  <si>
    <t>Создание произведений фотографического искусства</t>
  </si>
  <si>
    <t>МДК.01.01</t>
  </si>
  <si>
    <t>МДК.01.02</t>
  </si>
  <si>
    <t>УП.01</t>
  </si>
  <si>
    <t>Учебная практика</t>
  </si>
  <si>
    <t>ПП.01</t>
  </si>
  <si>
    <t>Практика по профилю специальности</t>
  </si>
  <si>
    <t>ПМ.02</t>
  </si>
  <si>
    <t>МДК.02.01</t>
  </si>
  <si>
    <t>МДК.02.02</t>
  </si>
  <si>
    <t>УП.02</t>
  </si>
  <si>
    <t>ПП.02</t>
  </si>
  <si>
    <t>ПМ.03</t>
  </si>
  <si>
    <t>МДК.03.01</t>
  </si>
  <si>
    <t>УП.03</t>
  </si>
  <si>
    <t>ПП.03</t>
  </si>
  <si>
    <t>ПМ.04</t>
  </si>
  <si>
    <t>Выполнение работ по одной или нескольким профессиям рабочих, должностям служащих</t>
  </si>
  <si>
    <t>МДК.04.01</t>
  </si>
  <si>
    <t>УП.04</t>
  </si>
  <si>
    <t>ПП.04</t>
  </si>
  <si>
    <t>Всего</t>
  </si>
  <si>
    <t>дисциплин и МДК</t>
  </si>
  <si>
    <t>производственные практики</t>
  </si>
  <si>
    <t>1. Программа углубленной подготовки</t>
  </si>
  <si>
    <t>Преддипломная практика</t>
  </si>
  <si>
    <t>экзаменов</t>
  </si>
  <si>
    <t>дифф. зачетов</t>
  </si>
  <si>
    <t>зачетов</t>
  </si>
  <si>
    <t>лабораторных и практ.ических занятий</t>
  </si>
  <si>
    <t>Психология общения</t>
  </si>
  <si>
    <t>-,-,-,-,ДЗ</t>
  </si>
  <si>
    <t>-,-,-,-,-,ДЗ</t>
  </si>
  <si>
    <t>ОГСЭ.05</t>
  </si>
  <si>
    <t>ОГСЭ.06</t>
  </si>
  <si>
    <t>Информатика и информационные технологии</t>
  </si>
  <si>
    <t>Рисунок с основами  графики и дизайна</t>
  </si>
  <si>
    <t>-,-,-,-,-,Э</t>
  </si>
  <si>
    <t>ОП.07</t>
  </si>
  <si>
    <t>Основы фотокомпозиции</t>
  </si>
  <si>
    <t>-,ДЗ,-,-,-,-</t>
  </si>
  <si>
    <t>ОП.08</t>
  </si>
  <si>
    <t>Способы поиска работы и трудоустройства</t>
  </si>
  <si>
    <t>Художественная фотография</t>
  </si>
  <si>
    <t>Творческие методы фотографии</t>
  </si>
  <si>
    <t>Управление подразделением фотоорганизации и предпринимательская деятельность  в области фотографии</t>
  </si>
  <si>
    <t>Экономика и управление фотоорганизацией</t>
  </si>
  <si>
    <t>Бизнес-планирование</t>
  </si>
  <si>
    <t>Создание фоторекламы</t>
  </si>
  <si>
    <t>Рекламная фотография</t>
  </si>
  <si>
    <t>Выполнение работ  по профессии  Фотограф</t>
  </si>
  <si>
    <t>курсовые работы (проекты)</t>
  </si>
  <si>
    <t>19,5нед.  702 ч.</t>
  </si>
  <si>
    <t>13 нед  468 ч.</t>
  </si>
  <si>
    <t>11 нед      396 ч.</t>
  </si>
  <si>
    <t>ПДП</t>
  </si>
  <si>
    <t>ГИА</t>
  </si>
  <si>
    <t>Государственная итоговая аттестация</t>
  </si>
  <si>
    <t>учебная практика</t>
  </si>
  <si>
    <t xml:space="preserve">Самостоятельная  работа </t>
  </si>
  <si>
    <t>Всего  занятий</t>
  </si>
  <si>
    <t>2.План учебного процесса</t>
  </si>
  <si>
    <t>Общий гуманитарный и социально-экономический учебный  цикл</t>
  </si>
  <si>
    <t>Профессиональный учебный цикл</t>
  </si>
  <si>
    <r>
      <rPr>
        <b/>
        <sz val="14"/>
        <color indexed="55"/>
        <rFont val="Times New Roman"/>
        <family val="1"/>
        <charset val="204"/>
      </rPr>
      <t>Консультации</t>
    </r>
    <r>
      <rPr>
        <sz val="14"/>
        <color indexed="55"/>
        <rFont val="Times New Roman"/>
        <family val="1"/>
        <charset val="204"/>
      </rPr>
      <t xml:space="preserve"> на учебную группу  из расчета 4 часа на обучающегося на каждый учебный год</t>
    </r>
  </si>
  <si>
    <t>Обязательная и вариативная часть учебных  циклов</t>
  </si>
  <si>
    <t>1Э/4ДЗ</t>
  </si>
  <si>
    <t>1ДЗ</t>
  </si>
  <si>
    <t>4Э/4ДЗ</t>
  </si>
  <si>
    <t>з,з,з,з,з,ДЗ</t>
  </si>
  <si>
    <t>Выпускная квалификационная работа   Дипломный проект (работа)</t>
  </si>
  <si>
    <t>Выполнение  выпускной квалификационной работы  с  18.05. по  14.06. (всего 4 недели)</t>
  </si>
  <si>
    <t>Защита  выпускной квалификационной работы с 15.06. по 28.06.  (всего 2 недели)</t>
  </si>
  <si>
    <t>МДК.01.03</t>
  </si>
  <si>
    <t>Интернет-технологии в фотоиндустрии</t>
  </si>
  <si>
    <t>ПА</t>
  </si>
  <si>
    <t>Промежуточная аттестация</t>
  </si>
  <si>
    <t>16 нед       576 ч.</t>
  </si>
  <si>
    <t>23 нед.               828 ч.</t>
  </si>
  <si>
    <t>16,5нед       594 ч.</t>
  </si>
  <si>
    <t>22нед.          792 ч.</t>
  </si>
  <si>
    <t>13нед.               468 ч.</t>
  </si>
  <si>
    <t>-,-,-,-,Эм,-</t>
  </si>
  <si>
    <t>-,-,-,-,ДЗ,-</t>
  </si>
  <si>
    <t>-,-,-,ДЗ,-,-</t>
  </si>
  <si>
    <t>-,-,Эк,-,-,-</t>
  </si>
  <si>
    <t>-,-,ДЗ,-,-,-</t>
  </si>
  <si>
    <t>-,-,-,Эм</t>
  </si>
  <si>
    <t>-,-,-,-,-,Эм</t>
  </si>
  <si>
    <t>1Эк/3Эм/14ДЗ</t>
  </si>
  <si>
    <t>1Эк/3Эм/4Э/18ДЗ</t>
  </si>
  <si>
    <t>1Эк/3Эм/5Э/23ДЗ</t>
  </si>
  <si>
    <t>-,Э,-,-,-,-</t>
  </si>
  <si>
    <t>-,-,Э,-,-,-</t>
  </si>
  <si>
    <t>-,-,-,-,Э,-</t>
  </si>
  <si>
    <t>Э, -,-,-,-,-</t>
  </si>
  <si>
    <t>ДЗ,-,-,-,-,-</t>
  </si>
  <si>
    <r>
      <rPr>
        <b/>
        <sz val="16"/>
        <color indexed="55"/>
        <rFont val="Times New Roman"/>
        <family val="1"/>
        <charset val="204"/>
      </rPr>
      <t>54.02.08 Техника и искусство фотографии</t>
    </r>
    <r>
      <rPr>
        <b/>
        <sz val="14"/>
        <color indexed="55"/>
        <rFont val="Times New Roman"/>
        <family val="1"/>
        <charset val="204"/>
      </rPr>
      <t xml:space="preserve">   (углубленный уровень) - ( год начала подготовки 2023-2024 уч.год на базе 9 кл)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</si>
</sst>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204"/>
    </font>
    <font>
      <sz val="12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b/>
      <sz val="14"/>
      <color indexed="55"/>
      <name val="Times New Roman"/>
      <family val="1"/>
      <charset val="204"/>
    </font>
    <font>
      <sz val="14"/>
      <color indexed="55"/>
      <name val="Times New Roman"/>
      <family val="1"/>
      <charset val="204"/>
    </font>
    <font>
      <i/>
      <sz val="14"/>
      <color indexed="55"/>
      <name val="Times New Roman"/>
      <family val="1"/>
      <charset val="204"/>
    </font>
    <font>
      <b/>
      <sz val="16"/>
      <color indexed="5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3" fillId="3" borderId="16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14" xfId="0" applyFont="1" applyBorder="1"/>
    <xf numFmtId="0" fontId="0" fillId="0" borderId="14" xfId="0" applyBorder="1"/>
    <xf numFmtId="0" fontId="1" fillId="0" borderId="13" xfId="0" applyFont="1" applyBorder="1"/>
    <xf numFmtId="0" fontId="0" fillId="0" borderId="6" xfId="0" applyBorder="1"/>
    <xf numFmtId="0" fontId="0" fillId="0" borderId="5" xfId="0" applyBorder="1"/>
    <xf numFmtId="0" fontId="1" fillId="0" borderId="12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3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4" fillId="0" borderId="24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1D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5"/>
  <sheetViews>
    <sheetView tabSelected="1" topLeftCell="A39" zoomScale="85" zoomScaleNormal="85" workbookViewId="0">
      <selection activeCell="N59" sqref="N59"/>
    </sheetView>
  </sheetViews>
  <sheetFormatPr defaultColWidth="8.5703125" defaultRowHeight="15" x14ac:dyDescent="0.25"/>
  <cols>
    <col min="1" max="1" width="17.85546875" customWidth="1"/>
    <col min="2" max="2" width="54" customWidth="1"/>
    <col min="3" max="3" width="23.140625" customWidth="1"/>
    <col min="4" max="4" width="11.28515625" customWidth="1"/>
    <col min="5" max="5" width="11.42578125" customWidth="1"/>
    <col min="6" max="6" width="10.85546875" customWidth="1"/>
    <col min="7" max="7" width="10.7109375" customWidth="1"/>
    <col min="8" max="8" width="13.85546875" customWidth="1"/>
    <col min="9" max="14" width="10.7109375" customWidth="1"/>
    <col min="15" max="15" width="10.5703125" customWidth="1"/>
    <col min="16" max="16" width="10.7109375" customWidth="1"/>
  </cols>
  <sheetData>
    <row r="1" spans="1:16" hidden="1" x14ac:dyDescent="0.25"/>
    <row r="2" spans="1:16" hidden="1" x14ac:dyDescent="0.25"/>
    <row r="3" spans="1:16" hidden="1" x14ac:dyDescent="0.25"/>
    <row r="4" spans="1:16" hidden="1" x14ac:dyDescent="0.25"/>
    <row r="5" spans="1:16" hidden="1" x14ac:dyDescent="0.25"/>
    <row r="6" spans="1:16" hidden="1" x14ac:dyDescent="0.25"/>
    <row r="7" spans="1:16" hidden="1" x14ac:dyDescent="0.25"/>
    <row r="8" spans="1:16" hidden="1" x14ac:dyDescent="0.25"/>
    <row r="9" spans="1:16" ht="29.25" customHeight="1" thickBot="1" x14ac:dyDescent="0.35">
      <c r="B9" s="10" t="s">
        <v>111</v>
      </c>
      <c r="C9" s="94" t="s">
        <v>147</v>
      </c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</row>
    <row r="10" spans="1:16" ht="16.5" customHeight="1" thickBot="1" x14ac:dyDescent="0.3">
      <c r="A10" s="114" t="s">
        <v>0</v>
      </c>
      <c r="B10" s="99" t="s">
        <v>1</v>
      </c>
      <c r="C10" s="115" t="s">
        <v>2</v>
      </c>
      <c r="D10" s="105" t="s">
        <v>3</v>
      </c>
      <c r="E10" s="106"/>
      <c r="F10" s="106"/>
      <c r="G10" s="106"/>
      <c r="H10" s="107"/>
      <c r="I10" s="96" t="s">
        <v>4</v>
      </c>
      <c r="J10" s="97"/>
      <c r="K10" s="97"/>
      <c r="L10" s="97"/>
      <c r="M10" s="97"/>
      <c r="N10" s="97"/>
      <c r="O10" s="97"/>
      <c r="P10" s="98"/>
    </row>
    <row r="11" spans="1:16" ht="16.5" customHeight="1" thickBot="1" x14ac:dyDescent="0.3">
      <c r="A11" s="114"/>
      <c r="B11" s="100"/>
      <c r="C11" s="115"/>
      <c r="D11" s="102" t="s">
        <v>5</v>
      </c>
      <c r="E11" s="117" t="s">
        <v>109</v>
      </c>
      <c r="F11" s="114" t="s">
        <v>6</v>
      </c>
      <c r="G11" s="114"/>
      <c r="H11" s="114"/>
      <c r="I11" s="105" t="s">
        <v>7</v>
      </c>
      <c r="J11" s="108"/>
      <c r="K11" s="105" t="s">
        <v>8</v>
      </c>
      <c r="L11" s="108"/>
      <c r="M11" s="105" t="s">
        <v>9</v>
      </c>
      <c r="N11" s="108"/>
      <c r="O11" s="105" t="s">
        <v>10</v>
      </c>
      <c r="P11" s="108"/>
    </row>
    <row r="12" spans="1:16" ht="16.5" customHeight="1" thickBot="1" x14ac:dyDescent="0.3">
      <c r="A12" s="114"/>
      <c r="B12" s="100"/>
      <c r="C12" s="115"/>
      <c r="D12" s="103"/>
      <c r="E12" s="117"/>
      <c r="F12" s="116" t="s">
        <v>110</v>
      </c>
      <c r="G12" s="114" t="s">
        <v>11</v>
      </c>
      <c r="H12" s="114"/>
      <c r="I12" s="45" t="s">
        <v>12</v>
      </c>
      <c r="J12" s="46" t="s">
        <v>13</v>
      </c>
      <c r="K12" s="52" t="s">
        <v>14</v>
      </c>
      <c r="L12" s="46" t="s">
        <v>15</v>
      </c>
      <c r="M12" s="52" t="s">
        <v>16</v>
      </c>
      <c r="N12" s="46" t="s">
        <v>17</v>
      </c>
      <c r="O12" s="52" t="s">
        <v>18</v>
      </c>
      <c r="P12" s="8" t="s">
        <v>19</v>
      </c>
    </row>
    <row r="13" spans="1:16" ht="95.25" customHeight="1" thickBot="1" x14ac:dyDescent="0.3">
      <c r="A13" s="114"/>
      <c r="B13" s="101"/>
      <c r="C13" s="115"/>
      <c r="D13" s="104"/>
      <c r="E13" s="117"/>
      <c r="F13" s="116"/>
      <c r="G13" s="2" t="s">
        <v>79</v>
      </c>
      <c r="H13" s="2" t="s">
        <v>101</v>
      </c>
      <c r="I13" s="3" t="s">
        <v>127</v>
      </c>
      <c r="J13" s="3" t="s">
        <v>128</v>
      </c>
      <c r="K13" s="45" t="s">
        <v>129</v>
      </c>
      <c r="L13" s="3" t="s">
        <v>130</v>
      </c>
      <c r="M13" s="45" t="s">
        <v>131</v>
      </c>
      <c r="N13" s="3" t="s">
        <v>102</v>
      </c>
      <c r="O13" s="34" t="s">
        <v>103</v>
      </c>
      <c r="P13" s="45" t="s">
        <v>104</v>
      </c>
    </row>
    <row r="14" spans="1:16" ht="16.5" thickBot="1" x14ac:dyDescent="0.3">
      <c r="A14" s="45">
        <v>1</v>
      </c>
      <c r="B14" s="47">
        <v>2</v>
      </c>
      <c r="C14" s="7">
        <v>3</v>
      </c>
      <c r="D14" s="55">
        <v>4</v>
      </c>
      <c r="E14" s="1">
        <v>5</v>
      </c>
      <c r="F14" s="1">
        <v>6</v>
      </c>
      <c r="G14" s="1">
        <v>7</v>
      </c>
      <c r="H14" s="1">
        <v>8</v>
      </c>
      <c r="I14" s="1">
        <v>9</v>
      </c>
      <c r="J14" s="1">
        <v>10</v>
      </c>
      <c r="K14" s="56">
        <v>11</v>
      </c>
      <c r="L14" s="1">
        <v>12</v>
      </c>
      <c r="M14" s="57">
        <v>13</v>
      </c>
      <c r="N14" s="45">
        <v>14</v>
      </c>
      <c r="O14" s="56">
        <v>15</v>
      </c>
      <c r="P14" s="45">
        <v>16</v>
      </c>
    </row>
    <row r="15" spans="1:16" ht="16.5" thickBot="1" x14ac:dyDescent="0.3">
      <c r="A15" s="1"/>
      <c r="B15" s="47"/>
      <c r="C15" s="81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customFormat="1" ht="42.75" customHeight="1" thickBot="1" x14ac:dyDescent="0.3">
      <c r="A16" s="51"/>
      <c r="B16" s="49" t="s">
        <v>115</v>
      </c>
      <c r="C16" s="33" t="s">
        <v>141</v>
      </c>
      <c r="D16" s="66">
        <f>SUM(D17,D24,D26)</f>
        <v>5130</v>
      </c>
      <c r="E16" s="66">
        <f t="shared" ref="E16:P16" si="0">SUM(E17,E24,E26)</f>
        <v>1710</v>
      </c>
      <c r="F16" s="66">
        <f t="shared" si="0"/>
        <v>3420</v>
      </c>
      <c r="G16" s="66">
        <f t="shared" si="0"/>
        <v>1822</v>
      </c>
      <c r="H16" s="66">
        <f t="shared" si="0"/>
        <v>80</v>
      </c>
      <c r="I16" s="66">
        <f t="shared" si="0"/>
        <v>0</v>
      </c>
      <c r="J16" s="66">
        <f t="shared" si="0"/>
        <v>0</v>
      </c>
      <c r="K16" s="66">
        <f t="shared" si="0"/>
        <v>594</v>
      </c>
      <c r="L16" s="66">
        <f t="shared" si="0"/>
        <v>792</v>
      </c>
      <c r="M16" s="66">
        <f t="shared" si="0"/>
        <v>468</v>
      </c>
      <c r="N16" s="66">
        <f t="shared" si="0"/>
        <v>702</v>
      </c>
      <c r="O16" s="66">
        <f t="shared" si="0"/>
        <v>468</v>
      </c>
      <c r="P16" s="82">
        <f t="shared" si="0"/>
        <v>396</v>
      </c>
    </row>
    <row r="17" spans="1:16" customFormat="1" ht="48.75" customHeight="1" thickTop="1" thickBot="1" x14ac:dyDescent="0.3">
      <c r="A17" s="26" t="s">
        <v>23</v>
      </c>
      <c r="B17" s="44" t="s">
        <v>112</v>
      </c>
      <c r="C17" s="21" t="s">
        <v>116</v>
      </c>
      <c r="D17" s="67">
        <f>SUM(D18:D23)</f>
        <v>870</v>
      </c>
      <c r="E17" s="22">
        <f>SUM(E18:E23)</f>
        <v>290</v>
      </c>
      <c r="F17" s="22">
        <f>SUM(F18:F23)</f>
        <v>580</v>
      </c>
      <c r="G17" s="22">
        <f>SUM(G18:G23)</f>
        <v>424</v>
      </c>
      <c r="H17" s="22">
        <f t="shared" ref="H17:J17" si="1">SUM(H18:H23)</f>
        <v>0</v>
      </c>
      <c r="I17" s="22">
        <f t="shared" si="1"/>
        <v>0</v>
      </c>
      <c r="J17" s="22">
        <f t="shared" si="1"/>
        <v>0</v>
      </c>
      <c r="K17" s="68">
        <f t="shared" ref="K17:P17" si="2">SUM(K18:K23)</f>
        <v>172</v>
      </c>
      <c r="L17" s="22">
        <f t="shared" si="2"/>
        <v>124</v>
      </c>
      <c r="M17" s="69">
        <f t="shared" si="2"/>
        <v>72</v>
      </c>
      <c r="N17" s="14">
        <f t="shared" si="2"/>
        <v>52</v>
      </c>
      <c r="O17" s="67">
        <f t="shared" si="2"/>
        <v>60</v>
      </c>
      <c r="P17" s="14">
        <f t="shared" si="2"/>
        <v>100</v>
      </c>
    </row>
    <row r="18" spans="1:16" customFormat="1" ht="21" customHeight="1" thickTop="1" thickBot="1" x14ac:dyDescent="0.3">
      <c r="A18" s="12" t="s">
        <v>24</v>
      </c>
      <c r="B18" s="39" t="s">
        <v>25</v>
      </c>
      <c r="C18" s="4" t="s">
        <v>90</v>
      </c>
      <c r="D18" s="60">
        <f t="shared" ref="D18:D23" si="3">SUM(E18:F18)</f>
        <v>72</v>
      </c>
      <c r="E18" s="5">
        <v>24</v>
      </c>
      <c r="F18" s="5">
        <v>48</v>
      </c>
      <c r="G18" s="16">
        <v>6</v>
      </c>
      <c r="H18" s="5"/>
      <c r="I18" s="5"/>
      <c r="J18" s="5"/>
      <c r="K18" s="60">
        <v>0</v>
      </c>
      <c r="L18" s="5">
        <v>48</v>
      </c>
      <c r="M18" s="70">
        <v>0</v>
      </c>
      <c r="N18" s="11">
        <v>0</v>
      </c>
      <c r="O18" s="60">
        <v>0</v>
      </c>
      <c r="P18" s="11">
        <v>0</v>
      </c>
    </row>
    <row r="19" spans="1:16" customFormat="1" ht="21" customHeight="1" thickBot="1" x14ac:dyDescent="0.3">
      <c r="A19" s="12" t="s">
        <v>26</v>
      </c>
      <c r="B19" s="38" t="s">
        <v>21</v>
      </c>
      <c r="C19" s="4" t="s">
        <v>145</v>
      </c>
      <c r="D19" s="61">
        <f t="shared" si="3"/>
        <v>72</v>
      </c>
      <c r="E19" s="37">
        <v>24</v>
      </c>
      <c r="F19" s="5">
        <v>48</v>
      </c>
      <c r="G19" s="16"/>
      <c r="H19" s="5"/>
      <c r="I19" s="5"/>
      <c r="J19" s="5"/>
      <c r="K19" s="61">
        <v>48</v>
      </c>
      <c r="L19" s="5">
        <v>0</v>
      </c>
      <c r="M19" s="61">
        <v>0</v>
      </c>
      <c r="N19" s="5">
        <v>0</v>
      </c>
      <c r="O19" s="11">
        <v>0</v>
      </c>
      <c r="P19" s="11">
        <v>0</v>
      </c>
    </row>
    <row r="20" spans="1:16" customFormat="1" ht="22.5" customHeight="1" thickBot="1" x14ac:dyDescent="0.3">
      <c r="A20" s="12" t="s">
        <v>27</v>
      </c>
      <c r="B20" s="38" t="s">
        <v>80</v>
      </c>
      <c r="C20" s="4" t="s">
        <v>81</v>
      </c>
      <c r="D20" s="61">
        <f t="shared" si="3"/>
        <v>72</v>
      </c>
      <c r="E20" s="11">
        <v>24</v>
      </c>
      <c r="F20" s="5">
        <v>48</v>
      </c>
      <c r="G20" s="5">
        <v>20</v>
      </c>
      <c r="H20" s="5"/>
      <c r="I20" s="5"/>
      <c r="J20" s="5"/>
      <c r="K20" s="61">
        <v>0</v>
      </c>
      <c r="L20" s="5">
        <v>0</v>
      </c>
      <c r="M20" s="61">
        <v>0</v>
      </c>
      <c r="N20" s="5">
        <v>0</v>
      </c>
      <c r="O20" s="61">
        <v>0</v>
      </c>
      <c r="P20" s="11">
        <v>48</v>
      </c>
    </row>
    <row r="21" spans="1:16" customFormat="1" ht="19.5" customHeight="1" thickBot="1" x14ac:dyDescent="0.3">
      <c r="A21" s="12" t="s">
        <v>28</v>
      </c>
      <c r="B21" s="38" t="s">
        <v>20</v>
      </c>
      <c r="C21" s="4" t="s">
        <v>82</v>
      </c>
      <c r="D21" s="61">
        <f t="shared" si="3"/>
        <v>190</v>
      </c>
      <c r="E21" s="37"/>
      <c r="F21" s="5">
        <v>190</v>
      </c>
      <c r="G21" s="5">
        <v>190</v>
      </c>
      <c r="H21" s="5"/>
      <c r="I21" s="5"/>
      <c r="J21" s="5"/>
      <c r="K21" s="61">
        <v>34</v>
      </c>
      <c r="L21" s="5">
        <v>38</v>
      </c>
      <c r="M21" s="62">
        <v>36</v>
      </c>
      <c r="N21" s="11">
        <v>26</v>
      </c>
      <c r="O21" s="61">
        <v>30</v>
      </c>
      <c r="P21" s="11">
        <v>26</v>
      </c>
    </row>
    <row r="22" spans="1:16" customFormat="1" ht="21" customHeight="1" thickBot="1" x14ac:dyDescent="0.3">
      <c r="A22" s="12" t="s">
        <v>83</v>
      </c>
      <c r="B22" s="38" t="s">
        <v>22</v>
      </c>
      <c r="C22" s="4" t="s">
        <v>119</v>
      </c>
      <c r="D22" s="61">
        <f t="shared" si="3"/>
        <v>380</v>
      </c>
      <c r="E22" s="37">
        <v>190</v>
      </c>
      <c r="F22" s="5">
        <v>190</v>
      </c>
      <c r="G22" s="5">
        <v>188</v>
      </c>
      <c r="H22" s="5"/>
      <c r="I22" s="5"/>
      <c r="J22" s="5"/>
      <c r="K22" s="61">
        <v>34</v>
      </c>
      <c r="L22" s="5">
        <v>38</v>
      </c>
      <c r="M22" s="61">
        <v>36</v>
      </c>
      <c r="N22" s="5">
        <v>26</v>
      </c>
      <c r="O22" s="61">
        <v>30</v>
      </c>
      <c r="P22" s="11">
        <v>26</v>
      </c>
    </row>
    <row r="23" spans="1:16" customFormat="1" ht="21" customHeight="1" thickBot="1" x14ac:dyDescent="0.3">
      <c r="A23" s="11" t="s">
        <v>84</v>
      </c>
      <c r="B23" s="38" t="s">
        <v>29</v>
      </c>
      <c r="C23" s="32" t="s">
        <v>146</v>
      </c>
      <c r="D23" s="61">
        <f t="shared" si="3"/>
        <v>84</v>
      </c>
      <c r="E23" s="37">
        <v>28</v>
      </c>
      <c r="F23" s="37">
        <v>56</v>
      </c>
      <c r="G23" s="37">
        <v>20</v>
      </c>
      <c r="H23" s="37"/>
      <c r="I23" s="37"/>
      <c r="J23" s="37"/>
      <c r="K23" s="61">
        <v>56</v>
      </c>
      <c r="L23" s="37">
        <v>0</v>
      </c>
      <c r="M23" s="61">
        <v>0</v>
      </c>
      <c r="N23" s="37">
        <v>0</v>
      </c>
      <c r="O23" s="61">
        <v>0</v>
      </c>
      <c r="P23" s="11">
        <v>0</v>
      </c>
    </row>
    <row r="24" spans="1:16" customFormat="1" ht="42" customHeight="1" thickBot="1" x14ac:dyDescent="0.3">
      <c r="A24" s="83" t="s">
        <v>30</v>
      </c>
      <c r="B24" s="84" t="s">
        <v>31</v>
      </c>
      <c r="C24" s="85" t="s">
        <v>117</v>
      </c>
      <c r="D24" s="86">
        <f>D25</f>
        <v>153</v>
      </c>
      <c r="E24" s="80">
        <f>E25</f>
        <v>51</v>
      </c>
      <c r="F24" s="80">
        <f>F25</f>
        <v>102</v>
      </c>
      <c r="G24" s="80">
        <f>G25</f>
        <v>92</v>
      </c>
      <c r="H24" s="80">
        <f t="shared" ref="H24:J24" si="4">H25</f>
        <v>0</v>
      </c>
      <c r="I24" s="80">
        <f t="shared" si="4"/>
        <v>0</v>
      </c>
      <c r="J24" s="80">
        <f t="shared" si="4"/>
        <v>0</v>
      </c>
      <c r="K24" s="86">
        <f t="shared" ref="K24:P24" si="5">K25</f>
        <v>0</v>
      </c>
      <c r="L24" s="80">
        <f t="shared" si="5"/>
        <v>0</v>
      </c>
      <c r="M24" s="87">
        <f t="shared" si="5"/>
        <v>0</v>
      </c>
      <c r="N24" s="80">
        <f t="shared" si="5"/>
        <v>36</v>
      </c>
      <c r="O24" s="86">
        <f t="shared" si="5"/>
        <v>20</v>
      </c>
      <c r="P24" s="25">
        <f t="shared" si="5"/>
        <v>46</v>
      </c>
    </row>
    <row r="25" spans="1:16" customFormat="1" ht="32.25" customHeight="1" thickBot="1" x14ac:dyDescent="0.3">
      <c r="A25" s="11" t="s">
        <v>32</v>
      </c>
      <c r="B25" s="38" t="s">
        <v>85</v>
      </c>
      <c r="C25" s="32" t="s">
        <v>82</v>
      </c>
      <c r="D25" s="61">
        <f>SUM(E25:F25)</f>
        <v>153</v>
      </c>
      <c r="E25" s="11">
        <v>51</v>
      </c>
      <c r="F25" s="37">
        <v>102</v>
      </c>
      <c r="G25" s="37">
        <v>92</v>
      </c>
      <c r="H25" s="37"/>
      <c r="I25" s="37"/>
      <c r="J25" s="37"/>
      <c r="K25" s="61">
        <v>0</v>
      </c>
      <c r="L25" s="37">
        <v>0</v>
      </c>
      <c r="M25" s="62">
        <v>0</v>
      </c>
      <c r="N25" s="11">
        <v>36</v>
      </c>
      <c r="O25" s="61">
        <v>20</v>
      </c>
      <c r="P25" s="11">
        <v>46</v>
      </c>
    </row>
    <row r="26" spans="1:16" customFormat="1" ht="27.75" customHeight="1" thickBot="1" x14ac:dyDescent="0.3">
      <c r="A26" s="30" t="s">
        <v>33</v>
      </c>
      <c r="B26" s="43" t="s">
        <v>113</v>
      </c>
      <c r="C26" s="31" t="s">
        <v>140</v>
      </c>
      <c r="D26" s="66">
        <f>SUM(D27,D36)</f>
        <v>4107</v>
      </c>
      <c r="E26" s="66">
        <f t="shared" ref="E26:P26" si="6">SUM(E27,E36)</f>
        <v>1369</v>
      </c>
      <c r="F26" s="66">
        <f t="shared" si="6"/>
        <v>2738</v>
      </c>
      <c r="G26" s="66">
        <f t="shared" si="6"/>
        <v>1306</v>
      </c>
      <c r="H26" s="66">
        <f t="shared" si="6"/>
        <v>80</v>
      </c>
      <c r="I26" s="66">
        <f t="shared" si="6"/>
        <v>0</v>
      </c>
      <c r="J26" s="66">
        <f t="shared" si="6"/>
        <v>0</v>
      </c>
      <c r="K26" s="66">
        <f t="shared" si="6"/>
        <v>422</v>
      </c>
      <c r="L26" s="66">
        <f t="shared" si="6"/>
        <v>668</v>
      </c>
      <c r="M26" s="66">
        <f t="shared" si="6"/>
        <v>396</v>
      </c>
      <c r="N26" s="66">
        <f t="shared" si="6"/>
        <v>614</v>
      </c>
      <c r="O26" s="66">
        <f t="shared" si="6"/>
        <v>388</v>
      </c>
      <c r="P26" s="66">
        <f t="shared" si="6"/>
        <v>250</v>
      </c>
    </row>
    <row r="27" spans="1:16" customFormat="1" ht="34.5" customHeight="1" thickTop="1" thickBot="1" x14ac:dyDescent="0.3">
      <c r="A27" s="26" t="s">
        <v>34</v>
      </c>
      <c r="B27" s="42" t="s">
        <v>35</v>
      </c>
      <c r="C27" s="21" t="s">
        <v>118</v>
      </c>
      <c r="D27" s="67">
        <f>SUM(D28:D35)</f>
        <v>1692</v>
      </c>
      <c r="E27" s="67">
        <f t="shared" ref="E27:P27" si="7">SUM(E28:E35)</f>
        <v>564</v>
      </c>
      <c r="F27" s="67">
        <f t="shared" si="7"/>
        <v>1128</v>
      </c>
      <c r="G27" s="67">
        <f t="shared" si="7"/>
        <v>684</v>
      </c>
      <c r="H27" s="67">
        <f t="shared" si="7"/>
        <v>0</v>
      </c>
      <c r="I27" s="67">
        <f t="shared" si="7"/>
        <v>0</v>
      </c>
      <c r="J27" s="67">
        <f t="shared" si="7"/>
        <v>0</v>
      </c>
      <c r="K27" s="67">
        <f t="shared" si="7"/>
        <v>282</v>
      </c>
      <c r="L27" s="67">
        <f t="shared" si="7"/>
        <v>270</v>
      </c>
      <c r="M27" s="67">
        <f t="shared" si="7"/>
        <v>162</v>
      </c>
      <c r="N27" s="67">
        <f t="shared" si="7"/>
        <v>190</v>
      </c>
      <c r="O27" s="67">
        <f t="shared" si="7"/>
        <v>102</v>
      </c>
      <c r="P27" s="67">
        <f t="shared" si="7"/>
        <v>122</v>
      </c>
    </row>
    <row r="28" spans="1:16" customFormat="1" ht="28.5" customHeight="1" thickTop="1" thickBot="1" x14ac:dyDescent="0.3">
      <c r="A28" s="12" t="s">
        <v>36</v>
      </c>
      <c r="B28" s="39" t="s">
        <v>37</v>
      </c>
      <c r="C28" s="4" t="s">
        <v>142</v>
      </c>
      <c r="D28" s="60">
        <f t="shared" ref="D28:D35" si="8">SUM(E28:F28)</f>
        <v>240</v>
      </c>
      <c r="E28" s="12">
        <v>80</v>
      </c>
      <c r="F28" s="5">
        <v>160</v>
      </c>
      <c r="G28" s="5">
        <v>18</v>
      </c>
      <c r="H28" s="5"/>
      <c r="I28" s="5"/>
      <c r="J28" s="5"/>
      <c r="K28" s="12">
        <v>80</v>
      </c>
      <c r="L28" s="5">
        <v>80</v>
      </c>
      <c r="M28" s="61">
        <v>0</v>
      </c>
      <c r="N28" s="5">
        <v>0</v>
      </c>
      <c r="O28" s="60">
        <v>0</v>
      </c>
      <c r="P28" s="11">
        <v>0</v>
      </c>
    </row>
    <row r="29" spans="1:16" customFormat="1" ht="31.5" customHeight="1" thickBot="1" x14ac:dyDescent="0.3">
      <c r="A29" s="12" t="s">
        <v>38</v>
      </c>
      <c r="B29" s="38" t="s">
        <v>86</v>
      </c>
      <c r="C29" s="4" t="s">
        <v>87</v>
      </c>
      <c r="D29" s="61">
        <f t="shared" si="8"/>
        <v>375</v>
      </c>
      <c r="E29" s="11">
        <v>125</v>
      </c>
      <c r="F29" s="5">
        <v>250</v>
      </c>
      <c r="G29" s="5">
        <v>250</v>
      </c>
      <c r="H29" s="5"/>
      <c r="I29" s="5"/>
      <c r="J29" s="5"/>
      <c r="K29" s="62">
        <v>50</v>
      </c>
      <c r="L29" s="11">
        <v>44</v>
      </c>
      <c r="M29" s="11">
        <v>28</v>
      </c>
      <c r="N29" s="5">
        <v>42</v>
      </c>
      <c r="O29" s="61">
        <v>32</v>
      </c>
      <c r="P29" s="11">
        <v>54</v>
      </c>
    </row>
    <row r="30" spans="1:16" customFormat="1" ht="25.5" customHeight="1" thickBot="1" x14ac:dyDescent="0.3">
      <c r="A30" s="12" t="s">
        <v>39</v>
      </c>
      <c r="B30" s="38" t="s">
        <v>44</v>
      </c>
      <c r="C30" s="4" t="s">
        <v>143</v>
      </c>
      <c r="D30" s="61">
        <f t="shared" si="8"/>
        <v>102</v>
      </c>
      <c r="E30" s="11">
        <v>34</v>
      </c>
      <c r="F30" s="5">
        <v>68</v>
      </c>
      <c r="G30" s="5">
        <v>18</v>
      </c>
      <c r="H30" s="5"/>
      <c r="I30" s="5"/>
      <c r="J30" s="5"/>
      <c r="K30" s="62">
        <v>0</v>
      </c>
      <c r="L30" s="11">
        <v>0</v>
      </c>
      <c r="M30" s="62">
        <v>68</v>
      </c>
      <c r="N30" s="11">
        <v>0</v>
      </c>
      <c r="O30" s="36">
        <v>0</v>
      </c>
      <c r="P30" s="11">
        <v>0</v>
      </c>
    </row>
    <row r="31" spans="1:16" customFormat="1" ht="31.5" customHeight="1" thickBot="1" x14ac:dyDescent="0.3">
      <c r="A31" s="12" t="s">
        <v>41</v>
      </c>
      <c r="B31" s="38" t="s">
        <v>40</v>
      </c>
      <c r="C31" s="4" t="s">
        <v>82</v>
      </c>
      <c r="D31" s="61">
        <f t="shared" si="8"/>
        <v>330</v>
      </c>
      <c r="E31" s="11">
        <v>110</v>
      </c>
      <c r="F31" s="5">
        <v>220</v>
      </c>
      <c r="G31" s="5">
        <v>220</v>
      </c>
      <c r="H31" s="5"/>
      <c r="I31" s="5"/>
      <c r="J31" s="5"/>
      <c r="K31" s="61">
        <v>50</v>
      </c>
      <c r="L31" s="5">
        <v>40</v>
      </c>
      <c r="M31" s="61">
        <v>28</v>
      </c>
      <c r="N31" s="5">
        <v>40</v>
      </c>
      <c r="O31" s="61">
        <v>30</v>
      </c>
      <c r="P31" s="11">
        <v>32</v>
      </c>
    </row>
    <row r="32" spans="1:16" customFormat="1" ht="22.5" customHeight="1" thickBot="1" x14ac:dyDescent="0.3">
      <c r="A32" s="12" t="s">
        <v>43</v>
      </c>
      <c r="B32" s="38" t="s">
        <v>42</v>
      </c>
      <c r="C32" s="4" t="s">
        <v>144</v>
      </c>
      <c r="D32" s="61">
        <f t="shared" si="8"/>
        <v>303</v>
      </c>
      <c r="E32" s="11">
        <v>101</v>
      </c>
      <c r="F32" s="5">
        <v>202</v>
      </c>
      <c r="G32" s="5">
        <v>100</v>
      </c>
      <c r="H32" s="5"/>
      <c r="I32" s="5"/>
      <c r="J32" s="5"/>
      <c r="K32" s="61">
        <v>42</v>
      </c>
      <c r="L32" s="5">
        <v>42</v>
      </c>
      <c r="M32" s="61">
        <v>38</v>
      </c>
      <c r="N32" s="5">
        <v>40</v>
      </c>
      <c r="O32" s="61">
        <v>40</v>
      </c>
      <c r="P32" s="11">
        <v>0</v>
      </c>
    </row>
    <row r="33" spans="1:16" customFormat="1" ht="26.25" customHeight="1" thickBot="1" x14ac:dyDescent="0.3">
      <c r="A33" s="12" t="s">
        <v>45</v>
      </c>
      <c r="B33" s="38" t="s">
        <v>46</v>
      </c>
      <c r="C33" s="4" t="s">
        <v>134</v>
      </c>
      <c r="D33" s="61">
        <f t="shared" si="8"/>
        <v>102</v>
      </c>
      <c r="E33" s="11">
        <v>34</v>
      </c>
      <c r="F33" s="5">
        <v>68</v>
      </c>
      <c r="G33" s="5">
        <v>20</v>
      </c>
      <c r="H33" s="5"/>
      <c r="I33" s="5"/>
      <c r="J33" s="5"/>
      <c r="K33" s="61">
        <v>0</v>
      </c>
      <c r="L33" s="5">
        <v>0</v>
      </c>
      <c r="M33" s="61">
        <v>0</v>
      </c>
      <c r="N33" s="5">
        <v>68</v>
      </c>
      <c r="O33" s="61">
        <v>0</v>
      </c>
      <c r="P33" s="11">
        <v>0</v>
      </c>
    </row>
    <row r="34" spans="1:16" customFormat="1" ht="24" customHeight="1" thickBot="1" x14ac:dyDescent="0.3">
      <c r="A34" s="12" t="s">
        <v>88</v>
      </c>
      <c r="B34" s="38" t="s">
        <v>89</v>
      </c>
      <c r="C34" s="4" t="s">
        <v>90</v>
      </c>
      <c r="D34" s="61">
        <f t="shared" si="8"/>
        <v>186</v>
      </c>
      <c r="E34" s="11">
        <v>62</v>
      </c>
      <c r="F34" s="5">
        <v>124</v>
      </c>
      <c r="G34" s="5">
        <v>40</v>
      </c>
      <c r="H34" s="5"/>
      <c r="I34" s="5"/>
      <c r="J34" s="5"/>
      <c r="K34" s="62">
        <v>60</v>
      </c>
      <c r="L34" s="11">
        <v>64</v>
      </c>
      <c r="M34" s="61">
        <v>0</v>
      </c>
      <c r="N34" s="5">
        <v>0</v>
      </c>
      <c r="O34" s="62">
        <v>0</v>
      </c>
      <c r="P34" s="11">
        <v>0</v>
      </c>
    </row>
    <row r="35" spans="1:16" customFormat="1" ht="31.5" customHeight="1" thickBot="1" x14ac:dyDescent="0.3">
      <c r="A35" s="17" t="s">
        <v>91</v>
      </c>
      <c r="B35" s="41" t="s">
        <v>92</v>
      </c>
      <c r="C35" s="9" t="s">
        <v>82</v>
      </c>
      <c r="D35" s="64">
        <f t="shared" si="8"/>
        <v>54</v>
      </c>
      <c r="E35" s="40">
        <v>18</v>
      </c>
      <c r="F35" s="6">
        <v>36</v>
      </c>
      <c r="G35" s="6">
        <v>18</v>
      </c>
      <c r="H35" s="6"/>
      <c r="I35" s="6"/>
      <c r="J35" s="6"/>
      <c r="K35" s="71">
        <v>0</v>
      </c>
      <c r="L35" s="11">
        <v>0</v>
      </c>
      <c r="M35" s="61">
        <v>0</v>
      </c>
      <c r="N35" s="6">
        <v>0</v>
      </c>
      <c r="O35" s="71">
        <v>0</v>
      </c>
      <c r="P35" s="11">
        <v>36</v>
      </c>
    </row>
    <row r="36" spans="1:16" customFormat="1" ht="40.5" customHeight="1" thickTop="1" thickBot="1" x14ac:dyDescent="0.3">
      <c r="A36" s="24" t="s">
        <v>47</v>
      </c>
      <c r="B36" s="54" t="s">
        <v>48</v>
      </c>
      <c r="C36" s="35" t="s">
        <v>139</v>
      </c>
      <c r="D36" s="58">
        <f>SUM(D37,D43,D48,D52)</f>
        <v>2415</v>
      </c>
      <c r="E36" s="58">
        <f t="shared" ref="E36:P36" si="9">SUM(E37,E43,E48,E52)</f>
        <v>805</v>
      </c>
      <c r="F36" s="58">
        <f t="shared" si="9"/>
        <v>1610</v>
      </c>
      <c r="G36" s="58">
        <f t="shared" si="9"/>
        <v>622</v>
      </c>
      <c r="H36" s="58">
        <f t="shared" si="9"/>
        <v>80</v>
      </c>
      <c r="I36" s="58">
        <f t="shared" si="9"/>
        <v>0</v>
      </c>
      <c r="J36" s="58">
        <f t="shared" si="9"/>
        <v>0</v>
      </c>
      <c r="K36" s="58">
        <f t="shared" si="9"/>
        <v>140</v>
      </c>
      <c r="L36" s="58">
        <f t="shared" si="9"/>
        <v>398</v>
      </c>
      <c r="M36" s="58">
        <f t="shared" si="9"/>
        <v>234</v>
      </c>
      <c r="N36" s="58">
        <f t="shared" si="9"/>
        <v>424</v>
      </c>
      <c r="O36" s="58">
        <f t="shared" si="9"/>
        <v>286</v>
      </c>
      <c r="P36" s="58">
        <f t="shared" si="9"/>
        <v>128</v>
      </c>
    </row>
    <row r="37" spans="1:16" customFormat="1" ht="48" customHeight="1" thickBot="1" x14ac:dyDescent="0.3">
      <c r="A37" s="14" t="s">
        <v>49</v>
      </c>
      <c r="B37" s="50" t="s">
        <v>50</v>
      </c>
      <c r="C37" s="53" t="s">
        <v>138</v>
      </c>
      <c r="D37" s="65">
        <f>SUM(D38:D40)</f>
        <v>1170</v>
      </c>
      <c r="E37" s="65">
        <f t="shared" ref="E37:P37" si="10">SUM(E38:E40)</f>
        <v>390</v>
      </c>
      <c r="F37" s="65">
        <f t="shared" si="10"/>
        <v>780</v>
      </c>
      <c r="G37" s="65">
        <f t="shared" si="10"/>
        <v>322</v>
      </c>
      <c r="H37" s="65">
        <f t="shared" si="10"/>
        <v>30</v>
      </c>
      <c r="I37" s="65">
        <f t="shared" si="10"/>
        <v>0</v>
      </c>
      <c r="J37" s="65">
        <f t="shared" si="10"/>
        <v>0</v>
      </c>
      <c r="K37" s="65">
        <f t="shared" si="10"/>
        <v>80</v>
      </c>
      <c r="L37" s="65">
        <f t="shared" si="10"/>
        <v>198</v>
      </c>
      <c r="M37" s="65">
        <f t="shared" si="10"/>
        <v>72</v>
      </c>
      <c r="N37" s="65">
        <f t="shared" si="10"/>
        <v>136</v>
      </c>
      <c r="O37" s="65">
        <f t="shared" si="10"/>
        <v>166</v>
      </c>
      <c r="P37" s="65">
        <f t="shared" si="10"/>
        <v>128</v>
      </c>
    </row>
    <row r="38" spans="1:16" customFormat="1" ht="34.5" customHeight="1" thickBot="1" x14ac:dyDescent="0.3">
      <c r="A38" s="12" t="s">
        <v>51</v>
      </c>
      <c r="B38" s="39" t="s">
        <v>93</v>
      </c>
      <c r="C38" s="4" t="s">
        <v>82</v>
      </c>
      <c r="D38" s="60">
        <f>SUM(E38:F38)</f>
        <v>630</v>
      </c>
      <c r="E38" s="12">
        <v>210</v>
      </c>
      <c r="F38" s="5">
        <v>420</v>
      </c>
      <c r="G38" s="5">
        <v>170</v>
      </c>
      <c r="H38" s="5">
        <v>30</v>
      </c>
      <c r="I38" s="5"/>
      <c r="J38" s="5"/>
      <c r="K38" s="60">
        <v>80</v>
      </c>
      <c r="L38" s="5">
        <v>108</v>
      </c>
      <c r="M38" s="61">
        <v>30</v>
      </c>
      <c r="N38" s="5">
        <v>80</v>
      </c>
      <c r="O38" s="60">
        <v>72</v>
      </c>
      <c r="P38" s="11">
        <v>50</v>
      </c>
    </row>
    <row r="39" spans="1:16" customFormat="1" ht="33" customHeight="1" thickBot="1" x14ac:dyDescent="0.3">
      <c r="A39" s="12" t="s">
        <v>52</v>
      </c>
      <c r="B39" s="38" t="s">
        <v>94</v>
      </c>
      <c r="C39" s="112" t="s">
        <v>82</v>
      </c>
      <c r="D39" s="72">
        <f>SUM(E39:F39)</f>
        <v>486</v>
      </c>
      <c r="E39" s="11">
        <v>162</v>
      </c>
      <c r="F39" s="5">
        <v>324</v>
      </c>
      <c r="G39" s="5">
        <v>122</v>
      </c>
      <c r="H39" s="5"/>
      <c r="I39" s="5"/>
      <c r="J39" s="5"/>
      <c r="K39" s="61">
        <v>0</v>
      </c>
      <c r="L39" s="5">
        <v>90</v>
      </c>
      <c r="M39" s="61">
        <v>42</v>
      </c>
      <c r="N39" s="5">
        <v>56</v>
      </c>
      <c r="O39" s="61">
        <v>94</v>
      </c>
      <c r="P39" s="11">
        <v>42</v>
      </c>
    </row>
    <row r="40" spans="1:16" customFormat="1" ht="33" customHeight="1" thickBot="1" x14ac:dyDescent="0.3">
      <c r="A40" s="12" t="s">
        <v>123</v>
      </c>
      <c r="B40" s="48" t="s">
        <v>124</v>
      </c>
      <c r="C40" s="113"/>
      <c r="D40" s="62">
        <v>54</v>
      </c>
      <c r="E40" s="11">
        <v>18</v>
      </c>
      <c r="F40" s="5">
        <v>36</v>
      </c>
      <c r="G40" s="5">
        <v>30</v>
      </c>
      <c r="H40" s="5"/>
      <c r="I40" s="5"/>
      <c r="J40" s="5"/>
      <c r="K40" s="11">
        <v>0</v>
      </c>
      <c r="L40" s="5">
        <v>0</v>
      </c>
      <c r="M40" s="11">
        <v>0</v>
      </c>
      <c r="N40" s="5">
        <v>0</v>
      </c>
      <c r="O40" s="11">
        <v>0</v>
      </c>
      <c r="P40" s="11">
        <v>36</v>
      </c>
    </row>
    <row r="41" spans="1:16" customFormat="1" ht="25.5" customHeight="1" thickBot="1" x14ac:dyDescent="0.3">
      <c r="A41" s="12" t="s">
        <v>53</v>
      </c>
      <c r="B41" s="38" t="s">
        <v>54</v>
      </c>
      <c r="C41" s="4" t="s">
        <v>136</v>
      </c>
      <c r="D41" s="61">
        <f>SUM(E41:F41)</f>
        <v>72</v>
      </c>
      <c r="E41" s="11"/>
      <c r="F41" s="5">
        <v>72</v>
      </c>
      <c r="G41" s="5"/>
      <c r="H41" s="5"/>
      <c r="I41" s="5"/>
      <c r="J41" s="5"/>
      <c r="K41" s="76">
        <v>0</v>
      </c>
      <c r="L41" s="77">
        <v>36</v>
      </c>
      <c r="M41" s="76">
        <v>36</v>
      </c>
      <c r="N41" s="77">
        <v>0</v>
      </c>
      <c r="O41" s="76">
        <v>0</v>
      </c>
      <c r="P41" s="78">
        <v>0</v>
      </c>
    </row>
    <row r="42" spans="1:16" customFormat="1" ht="29.25" customHeight="1" thickBot="1" x14ac:dyDescent="0.3">
      <c r="A42" s="17" t="s">
        <v>55</v>
      </c>
      <c r="B42" s="41" t="s">
        <v>56</v>
      </c>
      <c r="C42" s="9" t="s">
        <v>82</v>
      </c>
      <c r="D42" s="64">
        <f>SUM(E42:F42)</f>
        <v>108</v>
      </c>
      <c r="E42" s="40"/>
      <c r="F42" s="6">
        <v>108</v>
      </c>
      <c r="G42" s="6"/>
      <c r="H42" s="6"/>
      <c r="I42" s="6"/>
      <c r="J42" s="6"/>
      <c r="K42" s="79">
        <v>0</v>
      </c>
      <c r="L42" s="80">
        <v>0</v>
      </c>
      <c r="M42" s="63">
        <v>0</v>
      </c>
      <c r="N42" s="80">
        <v>36</v>
      </c>
      <c r="O42" s="79">
        <v>0</v>
      </c>
      <c r="P42" s="14">
        <v>72</v>
      </c>
    </row>
    <row r="43" spans="1:16" customFormat="1" ht="74.25" customHeight="1" thickBot="1" x14ac:dyDescent="0.3">
      <c r="A43" s="14" t="s">
        <v>57</v>
      </c>
      <c r="B43" s="50" t="s">
        <v>95</v>
      </c>
      <c r="C43" s="53" t="s">
        <v>137</v>
      </c>
      <c r="D43" s="65">
        <f>D44+D45</f>
        <v>405</v>
      </c>
      <c r="E43" s="65">
        <f t="shared" ref="E43:P43" si="11">E44+E45</f>
        <v>135</v>
      </c>
      <c r="F43" s="65">
        <f t="shared" si="11"/>
        <v>270</v>
      </c>
      <c r="G43" s="65">
        <f t="shared" si="11"/>
        <v>80</v>
      </c>
      <c r="H43" s="65">
        <f t="shared" si="11"/>
        <v>20</v>
      </c>
      <c r="I43" s="65">
        <f t="shared" si="11"/>
        <v>0</v>
      </c>
      <c r="J43" s="65">
        <f t="shared" si="11"/>
        <v>0</v>
      </c>
      <c r="K43" s="65">
        <f t="shared" si="11"/>
        <v>0</v>
      </c>
      <c r="L43" s="65">
        <f t="shared" si="11"/>
        <v>0</v>
      </c>
      <c r="M43" s="65">
        <f t="shared" si="11"/>
        <v>82</v>
      </c>
      <c r="N43" s="65">
        <f t="shared" si="11"/>
        <v>188</v>
      </c>
      <c r="O43" s="65">
        <f t="shared" si="11"/>
        <v>0</v>
      </c>
      <c r="P43" s="65">
        <f t="shared" si="11"/>
        <v>0</v>
      </c>
    </row>
    <row r="44" spans="1:16" customFormat="1" ht="41.25" customHeight="1" thickBot="1" x14ac:dyDescent="0.3">
      <c r="A44" s="12" t="s">
        <v>58</v>
      </c>
      <c r="B44" s="39" t="s">
        <v>96</v>
      </c>
      <c r="C44" s="4" t="s">
        <v>134</v>
      </c>
      <c r="D44" s="60">
        <f>SUM(E44:F44)</f>
        <v>240</v>
      </c>
      <c r="E44" s="12">
        <v>80</v>
      </c>
      <c r="F44" s="5">
        <v>160</v>
      </c>
      <c r="G44" s="5">
        <v>40</v>
      </c>
      <c r="H44" s="5">
        <v>20</v>
      </c>
      <c r="I44" s="5"/>
      <c r="J44" s="5"/>
      <c r="K44" s="60">
        <v>0</v>
      </c>
      <c r="L44" s="5">
        <v>0</v>
      </c>
      <c r="M44" s="11">
        <v>32</v>
      </c>
      <c r="N44" s="5">
        <v>128</v>
      </c>
      <c r="O44" s="60">
        <v>0</v>
      </c>
      <c r="P44" s="11">
        <v>0</v>
      </c>
    </row>
    <row r="45" spans="1:16" customFormat="1" ht="25.5" customHeight="1" thickBot="1" x14ac:dyDescent="0.3">
      <c r="A45" s="12" t="s">
        <v>59</v>
      </c>
      <c r="B45" s="38" t="s">
        <v>97</v>
      </c>
      <c r="C45" s="4" t="s">
        <v>134</v>
      </c>
      <c r="D45" s="61">
        <f>SUM(E45:F45)</f>
        <v>165</v>
      </c>
      <c r="E45" s="11">
        <v>55</v>
      </c>
      <c r="F45" s="5">
        <v>110</v>
      </c>
      <c r="G45" s="5">
        <v>40</v>
      </c>
      <c r="H45" s="5"/>
      <c r="I45" s="5"/>
      <c r="J45" s="5"/>
      <c r="K45" s="61">
        <v>0</v>
      </c>
      <c r="L45" s="5">
        <v>0</v>
      </c>
      <c r="M45" s="61">
        <v>50</v>
      </c>
      <c r="N45" s="5">
        <v>60</v>
      </c>
      <c r="O45" s="61">
        <v>0</v>
      </c>
      <c r="P45" s="11">
        <v>0</v>
      </c>
    </row>
    <row r="46" spans="1:16" customFormat="1" ht="26.25" customHeight="1" thickBot="1" x14ac:dyDescent="0.3">
      <c r="A46" s="12" t="s">
        <v>60</v>
      </c>
      <c r="B46" s="38" t="s">
        <v>54</v>
      </c>
      <c r="C46" s="4" t="s">
        <v>136</v>
      </c>
      <c r="D46" s="61">
        <f>SUM(E46:F46)</f>
        <v>36</v>
      </c>
      <c r="E46" s="11"/>
      <c r="F46" s="5">
        <v>36</v>
      </c>
      <c r="G46" s="5"/>
      <c r="H46" s="5"/>
      <c r="I46" s="5"/>
      <c r="J46" s="5"/>
      <c r="K46" s="76">
        <v>0</v>
      </c>
      <c r="L46" s="77">
        <v>0</v>
      </c>
      <c r="M46" s="76">
        <v>36</v>
      </c>
      <c r="N46" s="77">
        <v>0</v>
      </c>
      <c r="O46" s="76">
        <v>0</v>
      </c>
      <c r="P46" s="78">
        <v>0</v>
      </c>
    </row>
    <row r="47" spans="1:16" customFormat="1" ht="27.75" customHeight="1" thickBot="1" x14ac:dyDescent="0.3">
      <c r="A47" s="17" t="s">
        <v>61</v>
      </c>
      <c r="B47" s="41" t="s">
        <v>56</v>
      </c>
      <c r="C47" s="9" t="s">
        <v>134</v>
      </c>
      <c r="D47" s="72">
        <f>SUM(E47:F47)</f>
        <v>36</v>
      </c>
      <c r="E47" s="40"/>
      <c r="F47" s="6">
        <v>36</v>
      </c>
      <c r="G47" s="6"/>
      <c r="H47" s="6"/>
      <c r="I47" s="6"/>
      <c r="J47" s="6"/>
      <c r="K47" s="79">
        <v>0</v>
      </c>
      <c r="L47" s="80">
        <v>0</v>
      </c>
      <c r="M47" s="63">
        <v>0</v>
      </c>
      <c r="N47" s="80">
        <v>36</v>
      </c>
      <c r="O47" s="79">
        <v>0</v>
      </c>
      <c r="P47" s="29">
        <v>0</v>
      </c>
    </row>
    <row r="48" spans="1:16" customFormat="1" ht="28.5" customHeight="1" thickBot="1" x14ac:dyDescent="0.3">
      <c r="A48" s="14" t="s">
        <v>62</v>
      </c>
      <c r="B48" s="50" t="s">
        <v>98</v>
      </c>
      <c r="C48" s="53" t="s">
        <v>132</v>
      </c>
      <c r="D48" s="65">
        <f>D49</f>
        <v>690</v>
      </c>
      <c r="E48" s="65">
        <f t="shared" ref="E48:P48" si="12">E49</f>
        <v>230</v>
      </c>
      <c r="F48" s="65">
        <f t="shared" si="12"/>
        <v>460</v>
      </c>
      <c r="G48" s="65">
        <f t="shared" si="12"/>
        <v>170</v>
      </c>
      <c r="H48" s="65">
        <f t="shared" si="12"/>
        <v>30</v>
      </c>
      <c r="I48" s="65">
        <f t="shared" si="12"/>
        <v>0</v>
      </c>
      <c r="J48" s="65">
        <f t="shared" si="12"/>
        <v>0</v>
      </c>
      <c r="K48" s="65">
        <f t="shared" si="12"/>
        <v>60</v>
      </c>
      <c r="L48" s="65">
        <f t="shared" si="12"/>
        <v>140</v>
      </c>
      <c r="M48" s="65">
        <f t="shared" si="12"/>
        <v>40</v>
      </c>
      <c r="N48" s="65">
        <f t="shared" si="12"/>
        <v>100</v>
      </c>
      <c r="O48" s="65">
        <f t="shared" si="12"/>
        <v>120</v>
      </c>
      <c r="P48" s="65">
        <f t="shared" si="12"/>
        <v>0</v>
      </c>
    </row>
    <row r="49" spans="1:16" customFormat="1" ht="29.25" customHeight="1" thickBot="1" x14ac:dyDescent="0.3">
      <c r="A49" s="12" t="s">
        <v>63</v>
      </c>
      <c r="B49" s="39" t="s">
        <v>99</v>
      </c>
      <c r="C49" s="4" t="s">
        <v>133</v>
      </c>
      <c r="D49" s="60">
        <f>SUM(E49:F49)</f>
        <v>690</v>
      </c>
      <c r="E49" s="12">
        <v>230</v>
      </c>
      <c r="F49" s="5">
        <v>460</v>
      </c>
      <c r="G49" s="5">
        <v>170</v>
      </c>
      <c r="H49" s="5">
        <v>30</v>
      </c>
      <c r="I49" s="5"/>
      <c r="J49" s="5"/>
      <c r="K49" s="60">
        <v>60</v>
      </c>
      <c r="L49" s="5">
        <v>140</v>
      </c>
      <c r="M49" s="61">
        <v>40</v>
      </c>
      <c r="N49" s="5">
        <v>100</v>
      </c>
      <c r="O49" s="60">
        <v>120</v>
      </c>
      <c r="P49" s="12">
        <v>0</v>
      </c>
    </row>
    <row r="50" spans="1:16" customFormat="1" ht="29.25" customHeight="1" thickBot="1" x14ac:dyDescent="0.3">
      <c r="A50" s="12" t="s">
        <v>64</v>
      </c>
      <c r="B50" s="38" t="s">
        <v>54</v>
      </c>
      <c r="C50" s="4" t="s">
        <v>134</v>
      </c>
      <c r="D50" s="61">
        <f>SUM(E50:F50)</f>
        <v>72</v>
      </c>
      <c r="E50" s="11"/>
      <c r="F50" s="5">
        <v>72</v>
      </c>
      <c r="G50" s="5"/>
      <c r="H50" s="5"/>
      <c r="I50" s="5"/>
      <c r="J50" s="5"/>
      <c r="K50" s="76">
        <v>0</v>
      </c>
      <c r="L50" s="77">
        <v>0</v>
      </c>
      <c r="M50" s="76">
        <v>0</v>
      </c>
      <c r="N50" s="77">
        <v>72</v>
      </c>
      <c r="O50" s="76">
        <v>0</v>
      </c>
      <c r="P50" s="78">
        <v>0</v>
      </c>
    </row>
    <row r="51" spans="1:16" customFormat="1" ht="32.25" customHeight="1" thickBot="1" x14ac:dyDescent="0.3">
      <c r="A51" s="17" t="s">
        <v>65</v>
      </c>
      <c r="B51" s="41" t="s">
        <v>56</v>
      </c>
      <c r="C51" s="9" t="s">
        <v>133</v>
      </c>
      <c r="D51" s="64">
        <f>SUM(E51:F51)</f>
        <v>108</v>
      </c>
      <c r="E51" s="40"/>
      <c r="F51" s="6">
        <v>108</v>
      </c>
      <c r="G51" s="6"/>
      <c r="H51" s="6"/>
      <c r="I51" s="6"/>
      <c r="J51" s="6"/>
      <c r="K51" s="79">
        <v>0</v>
      </c>
      <c r="L51" s="80">
        <v>0</v>
      </c>
      <c r="M51" s="63">
        <v>0</v>
      </c>
      <c r="N51" s="80">
        <v>0</v>
      </c>
      <c r="O51" s="79">
        <v>108</v>
      </c>
      <c r="P51" s="14">
        <v>0</v>
      </c>
    </row>
    <row r="52" spans="1:16" customFormat="1" ht="63.75" customHeight="1" thickBot="1" x14ac:dyDescent="0.3">
      <c r="A52" s="14" t="s">
        <v>66</v>
      </c>
      <c r="B52" s="50" t="s">
        <v>67</v>
      </c>
      <c r="C52" s="53" t="s">
        <v>135</v>
      </c>
      <c r="D52" s="65">
        <f>D53</f>
        <v>150</v>
      </c>
      <c r="E52" s="65">
        <f t="shared" ref="E52:P52" si="13">E53</f>
        <v>50</v>
      </c>
      <c r="F52" s="65">
        <f t="shared" si="13"/>
        <v>100</v>
      </c>
      <c r="G52" s="65">
        <f t="shared" si="13"/>
        <v>50</v>
      </c>
      <c r="H52" s="65">
        <f t="shared" si="13"/>
        <v>0</v>
      </c>
      <c r="I52" s="65">
        <f t="shared" si="13"/>
        <v>0</v>
      </c>
      <c r="J52" s="65">
        <f t="shared" si="13"/>
        <v>0</v>
      </c>
      <c r="K52" s="65">
        <f t="shared" si="13"/>
        <v>0</v>
      </c>
      <c r="L52" s="65">
        <f t="shared" si="13"/>
        <v>60</v>
      </c>
      <c r="M52" s="65">
        <f t="shared" si="13"/>
        <v>40</v>
      </c>
      <c r="N52" s="65">
        <f t="shared" si="13"/>
        <v>0</v>
      </c>
      <c r="O52" s="65">
        <f t="shared" si="13"/>
        <v>0</v>
      </c>
      <c r="P52" s="65">
        <f t="shared" si="13"/>
        <v>0</v>
      </c>
    </row>
    <row r="53" spans="1:16" customFormat="1" ht="42" customHeight="1" thickBot="1" x14ac:dyDescent="0.3">
      <c r="A53" s="11" t="s">
        <v>68</v>
      </c>
      <c r="B53" s="38" t="s">
        <v>100</v>
      </c>
      <c r="C53" s="20" t="s">
        <v>136</v>
      </c>
      <c r="D53" s="61">
        <f>SUM(E53:F53)</f>
        <v>150</v>
      </c>
      <c r="E53" s="11">
        <v>50</v>
      </c>
      <c r="F53" s="11">
        <v>100</v>
      </c>
      <c r="G53" s="11">
        <v>50</v>
      </c>
      <c r="H53" s="11"/>
      <c r="I53" s="11"/>
      <c r="J53" s="11"/>
      <c r="K53" s="61">
        <v>0</v>
      </c>
      <c r="L53" s="11">
        <v>60</v>
      </c>
      <c r="M53" s="61">
        <v>40</v>
      </c>
      <c r="N53" s="11">
        <v>0</v>
      </c>
      <c r="O53" s="61">
        <v>0</v>
      </c>
      <c r="P53" s="11">
        <v>0</v>
      </c>
    </row>
    <row r="54" spans="1:16" customFormat="1" ht="26.25" customHeight="1" thickBot="1" x14ac:dyDescent="0.3">
      <c r="A54" s="12" t="s">
        <v>69</v>
      </c>
      <c r="B54" s="38" t="s">
        <v>54</v>
      </c>
      <c r="C54" s="4" t="s">
        <v>90</v>
      </c>
      <c r="D54" s="61">
        <f>SUM(E54:F54)</f>
        <v>36</v>
      </c>
      <c r="E54" s="11">
        <v>0</v>
      </c>
      <c r="F54" s="5">
        <v>36</v>
      </c>
      <c r="G54" s="5"/>
      <c r="H54" s="5"/>
      <c r="I54" s="5"/>
      <c r="J54" s="5"/>
      <c r="K54" s="76">
        <v>0</v>
      </c>
      <c r="L54" s="77">
        <v>36</v>
      </c>
      <c r="M54" s="76">
        <v>0</v>
      </c>
      <c r="N54" s="77">
        <v>0</v>
      </c>
      <c r="O54" s="76">
        <v>0</v>
      </c>
      <c r="P54" s="78">
        <v>0</v>
      </c>
    </row>
    <row r="55" spans="1:16" customFormat="1" ht="31.5" customHeight="1" thickBot="1" x14ac:dyDescent="0.3">
      <c r="A55" s="12" t="s">
        <v>70</v>
      </c>
      <c r="B55" s="38" t="s">
        <v>56</v>
      </c>
      <c r="C55" s="4" t="s">
        <v>136</v>
      </c>
      <c r="D55" s="61">
        <f>SUM(E55:F55)</f>
        <v>36</v>
      </c>
      <c r="E55" s="11"/>
      <c r="F55" s="5">
        <v>36</v>
      </c>
      <c r="G55" s="5"/>
      <c r="H55" s="5"/>
      <c r="I55" s="5"/>
      <c r="J55" s="5"/>
      <c r="K55" s="63">
        <v>0</v>
      </c>
      <c r="L55" s="13">
        <v>0</v>
      </c>
      <c r="M55" s="63">
        <v>36</v>
      </c>
      <c r="N55" s="13">
        <v>0</v>
      </c>
      <c r="O55" s="63">
        <v>0</v>
      </c>
      <c r="P55" s="14">
        <v>0</v>
      </c>
    </row>
    <row r="56" spans="1:16" customFormat="1" ht="28.5" customHeight="1" thickBot="1" x14ac:dyDescent="0.3">
      <c r="A56" s="27" t="s">
        <v>105</v>
      </c>
      <c r="B56" s="50" t="s">
        <v>75</v>
      </c>
      <c r="C56" s="4"/>
      <c r="D56" s="62">
        <v>144</v>
      </c>
      <c r="E56" s="11"/>
      <c r="F56" s="75">
        <v>144</v>
      </c>
      <c r="G56" s="5"/>
      <c r="H56" s="5"/>
      <c r="I56" s="5"/>
      <c r="J56" s="5"/>
      <c r="K56" s="61"/>
      <c r="L56" s="5"/>
      <c r="M56" s="61"/>
      <c r="N56" s="5"/>
      <c r="O56" s="61"/>
      <c r="P56" s="23">
        <v>144</v>
      </c>
    </row>
    <row r="57" spans="1:16" customFormat="1" ht="28.5" customHeight="1" thickBot="1" x14ac:dyDescent="0.3">
      <c r="A57" s="27" t="s">
        <v>106</v>
      </c>
      <c r="B57" s="50" t="s">
        <v>107</v>
      </c>
      <c r="C57" s="4"/>
      <c r="D57" s="62">
        <v>216</v>
      </c>
      <c r="E57" s="11"/>
      <c r="F57" s="75">
        <v>216</v>
      </c>
      <c r="G57" s="5"/>
      <c r="H57" s="5"/>
      <c r="I57" s="5"/>
      <c r="J57" s="5"/>
      <c r="K57" s="61"/>
      <c r="L57" s="5"/>
      <c r="M57" s="61"/>
      <c r="N57" s="5"/>
      <c r="O57" s="61"/>
      <c r="P57" s="23">
        <v>216</v>
      </c>
    </row>
    <row r="58" spans="1:16" customFormat="1" ht="37.5" customHeight="1" thickBot="1" x14ac:dyDescent="0.3">
      <c r="A58" s="27" t="s">
        <v>125</v>
      </c>
      <c r="B58" s="50" t="s">
        <v>126</v>
      </c>
      <c r="C58" s="4"/>
      <c r="D58" s="62">
        <v>180</v>
      </c>
      <c r="E58" s="11"/>
      <c r="F58" s="75">
        <v>180</v>
      </c>
      <c r="G58" s="5"/>
      <c r="H58" s="5"/>
      <c r="I58" s="5"/>
      <c r="J58" s="5"/>
      <c r="K58" s="61"/>
      <c r="L58" s="5"/>
      <c r="M58" s="61"/>
      <c r="N58" s="5"/>
      <c r="O58" s="61"/>
      <c r="P58" s="23"/>
    </row>
    <row r="59" spans="1:16" customFormat="1" ht="24.75" customHeight="1" thickTop="1" thickBot="1" x14ac:dyDescent="0.3">
      <c r="A59" s="28"/>
      <c r="B59" s="49"/>
      <c r="C59" s="18"/>
      <c r="D59" s="73"/>
      <c r="E59" s="73"/>
      <c r="F59" s="73"/>
      <c r="G59" s="73"/>
      <c r="H59" s="73"/>
      <c r="I59" s="73"/>
      <c r="J59" s="73"/>
      <c r="K59" s="59"/>
      <c r="L59" s="15"/>
      <c r="M59" s="59"/>
      <c r="N59" s="15"/>
      <c r="O59" s="74"/>
      <c r="P59" s="19"/>
    </row>
    <row r="60" spans="1:16" customFormat="1" ht="43.5" customHeight="1" thickBot="1" x14ac:dyDescent="0.3">
      <c r="A60" s="118"/>
      <c r="B60" s="119"/>
      <c r="C60" s="119"/>
      <c r="D60" s="119"/>
      <c r="E60" s="120"/>
      <c r="F60" s="111" t="s">
        <v>71</v>
      </c>
      <c r="G60" s="109" t="s">
        <v>72</v>
      </c>
      <c r="H60" s="110"/>
      <c r="I60" s="5">
        <v>12</v>
      </c>
      <c r="J60" s="5">
        <v>13</v>
      </c>
      <c r="K60" s="60">
        <v>11</v>
      </c>
      <c r="L60" s="5">
        <v>12</v>
      </c>
      <c r="M60" s="61">
        <v>12</v>
      </c>
      <c r="N60" s="5">
        <v>12</v>
      </c>
      <c r="O60" s="61">
        <v>9</v>
      </c>
      <c r="P60" s="11">
        <v>10</v>
      </c>
    </row>
    <row r="61" spans="1:16" customFormat="1" ht="44.25" customHeight="1" thickBot="1" x14ac:dyDescent="0.3">
      <c r="A61" s="88" t="s">
        <v>114</v>
      </c>
      <c r="B61" s="89"/>
      <c r="C61" s="89"/>
      <c r="D61" s="89"/>
      <c r="E61" s="90"/>
      <c r="F61" s="111"/>
      <c r="G61" s="109" t="s">
        <v>108</v>
      </c>
      <c r="H61" s="110"/>
      <c r="I61" s="5">
        <v>0</v>
      </c>
      <c r="J61" s="5">
        <v>0</v>
      </c>
      <c r="K61" s="61">
        <v>0</v>
      </c>
      <c r="L61" s="5">
        <v>2</v>
      </c>
      <c r="M61" s="61">
        <v>2</v>
      </c>
      <c r="N61" s="11">
        <v>2</v>
      </c>
      <c r="O61" s="61">
        <v>0</v>
      </c>
      <c r="P61" s="11">
        <v>0</v>
      </c>
    </row>
    <row r="62" spans="1:16" customFormat="1" ht="42.75" customHeight="1" thickBot="1" x14ac:dyDescent="0.3">
      <c r="A62" s="121" t="s">
        <v>107</v>
      </c>
      <c r="B62" s="89"/>
      <c r="C62" s="89"/>
      <c r="D62" s="89"/>
      <c r="E62" s="90"/>
      <c r="F62" s="111"/>
      <c r="G62" s="109" t="s">
        <v>73</v>
      </c>
      <c r="H62" s="110"/>
      <c r="I62" s="5">
        <v>0</v>
      </c>
      <c r="J62" s="5">
        <v>0</v>
      </c>
      <c r="K62" s="61">
        <v>0</v>
      </c>
      <c r="L62" s="5">
        <v>0</v>
      </c>
      <c r="M62" s="61">
        <v>1</v>
      </c>
      <c r="N62" s="12">
        <v>2</v>
      </c>
      <c r="O62" s="61">
        <v>3</v>
      </c>
      <c r="P62" s="11">
        <v>2</v>
      </c>
    </row>
    <row r="63" spans="1:16" customFormat="1" ht="42.75" customHeight="1" thickBot="1" x14ac:dyDescent="0.3">
      <c r="A63" s="88" t="s">
        <v>74</v>
      </c>
      <c r="B63" s="89"/>
      <c r="C63" s="89"/>
      <c r="D63" s="89"/>
      <c r="E63" s="90"/>
      <c r="F63" s="111"/>
      <c r="G63" s="109" t="s">
        <v>75</v>
      </c>
      <c r="H63" s="110"/>
      <c r="I63" s="5">
        <v>0</v>
      </c>
      <c r="J63" s="5">
        <v>0</v>
      </c>
      <c r="K63" s="61">
        <v>0</v>
      </c>
      <c r="L63" s="5">
        <v>0</v>
      </c>
      <c r="M63" s="61">
        <v>0</v>
      </c>
      <c r="N63" s="12">
        <v>0</v>
      </c>
      <c r="O63" s="61">
        <v>0</v>
      </c>
      <c r="P63" s="11">
        <v>4</v>
      </c>
    </row>
    <row r="64" spans="1:16" customFormat="1" ht="27" customHeight="1" thickBot="1" x14ac:dyDescent="0.3">
      <c r="A64" s="88" t="s">
        <v>120</v>
      </c>
      <c r="B64" s="89"/>
      <c r="C64" s="89"/>
      <c r="D64" s="89"/>
      <c r="E64" s="90"/>
      <c r="F64" s="111"/>
      <c r="G64" s="109" t="s">
        <v>76</v>
      </c>
      <c r="H64" s="110"/>
      <c r="I64" s="5">
        <v>2</v>
      </c>
      <c r="J64" s="5">
        <v>3</v>
      </c>
      <c r="K64" s="61">
        <v>1</v>
      </c>
      <c r="L64" s="5">
        <v>1</v>
      </c>
      <c r="M64" s="61">
        <v>2</v>
      </c>
      <c r="N64" s="12">
        <v>1</v>
      </c>
      <c r="O64" s="61">
        <v>2</v>
      </c>
      <c r="P64" s="11">
        <v>2</v>
      </c>
    </row>
    <row r="65" spans="1:16" customFormat="1" ht="31.5" customHeight="1" thickBot="1" x14ac:dyDescent="0.3">
      <c r="A65" s="88" t="s">
        <v>121</v>
      </c>
      <c r="B65" s="89"/>
      <c r="C65" s="89"/>
      <c r="D65" s="89"/>
      <c r="E65" s="90"/>
      <c r="F65" s="111"/>
      <c r="G65" s="109" t="s">
        <v>77</v>
      </c>
      <c r="H65" s="110"/>
      <c r="I65" s="5">
        <v>1</v>
      </c>
      <c r="J65" s="5">
        <v>9</v>
      </c>
      <c r="K65" s="61">
        <v>1</v>
      </c>
      <c r="L65" s="5">
        <v>3</v>
      </c>
      <c r="M65" s="61">
        <v>4</v>
      </c>
      <c r="N65" s="12">
        <v>5</v>
      </c>
      <c r="O65" s="61">
        <v>2</v>
      </c>
      <c r="P65" s="11">
        <v>8</v>
      </c>
    </row>
    <row r="66" spans="1:16" customFormat="1" ht="27" customHeight="1" thickBot="1" x14ac:dyDescent="0.3">
      <c r="A66" s="91" t="s">
        <v>122</v>
      </c>
      <c r="B66" s="92"/>
      <c r="C66" s="92"/>
      <c r="D66" s="92"/>
      <c r="E66" s="93"/>
      <c r="F66" s="111"/>
      <c r="G66" s="109" t="s">
        <v>78</v>
      </c>
      <c r="H66" s="110"/>
      <c r="I66" s="5">
        <v>0</v>
      </c>
      <c r="J66" s="5">
        <v>0</v>
      </c>
      <c r="K66" s="61">
        <v>0</v>
      </c>
      <c r="L66" s="5">
        <v>0</v>
      </c>
      <c r="M66" s="61">
        <v>0</v>
      </c>
      <c r="N66" s="5">
        <v>0</v>
      </c>
      <c r="O66" s="61">
        <v>0</v>
      </c>
      <c r="P66" s="11">
        <v>0</v>
      </c>
    </row>
    <row r="67" spans="1:16" customFormat="1" x14ac:dyDescent="0.25"/>
    <row r="68" spans="1:16" customFormat="1" x14ac:dyDescent="0.25"/>
    <row r="69" spans="1:16" customFormat="1" x14ac:dyDescent="0.25"/>
    <row r="70" spans="1:16" customFormat="1" x14ac:dyDescent="0.25"/>
    <row r="71" spans="1:16" customFormat="1" x14ac:dyDescent="0.25"/>
    <row r="72" spans="1:16" customFormat="1" x14ac:dyDescent="0.25"/>
    <row r="73" spans="1:16" customFormat="1" x14ac:dyDescent="0.25"/>
    <row r="74" spans="1:16" customFormat="1" x14ac:dyDescent="0.25"/>
    <row r="75" spans="1:16" customFormat="1" x14ac:dyDescent="0.25"/>
    <row r="76" spans="1:16" customFormat="1" x14ac:dyDescent="0.25"/>
    <row r="77" spans="1:16" customFormat="1" x14ac:dyDescent="0.25"/>
    <row r="78" spans="1:16" customFormat="1" x14ac:dyDescent="0.25"/>
    <row r="79" spans="1:16" customFormat="1" x14ac:dyDescent="0.25"/>
    <row r="80" spans="1:16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</sheetData>
  <mergeCells count="31">
    <mergeCell ref="A64:E64"/>
    <mergeCell ref="C39:C40"/>
    <mergeCell ref="A10:A13"/>
    <mergeCell ref="C10:C13"/>
    <mergeCell ref="G12:H12"/>
    <mergeCell ref="F12:F13"/>
    <mergeCell ref="E11:E13"/>
    <mergeCell ref="F11:H11"/>
    <mergeCell ref="G62:H62"/>
    <mergeCell ref="G63:H63"/>
    <mergeCell ref="G61:H61"/>
    <mergeCell ref="A60:E60"/>
    <mergeCell ref="A61:E61"/>
    <mergeCell ref="A62:E62"/>
    <mergeCell ref="A63:E63"/>
    <mergeCell ref="A65:E65"/>
    <mergeCell ref="A66:E66"/>
    <mergeCell ref="C9:P9"/>
    <mergeCell ref="I10:P10"/>
    <mergeCell ref="B10:B13"/>
    <mergeCell ref="D11:D13"/>
    <mergeCell ref="D10:H10"/>
    <mergeCell ref="I11:J11"/>
    <mergeCell ref="K11:L11"/>
    <mergeCell ref="M11:N11"/>
    <mergeCell ref="O11:P11"/>
    <mergeCell ref="G66:H66"/>
    <mergeCell ref="F60:F66"/>
    <mergeCell ref="G65:H65"/>
    <mergeCell ref="G64:H64"/>
    <mergeCell ref="G60:H60"/>
  </mergeCells>
  <phoneticPr fontId="0" type="noConversion"/>
  <pageMargins left="0.39370078740157483" right="0.39370078740157483" top="0.39370078740157483" bottom="0.39370078740157483" header="0" footer="0"/>
  <pageSetup paperSize="9" scale="58" firstPageNumber="0" fitToHeight="3" orientation="landscape" r:id="rId1"/>
  <rowBreaks count="1" manualBreakCount="1">
    <brk id="2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 1 курс прием 2022-2023 уч. г</vt:lpstr>
      <vt:lpstr>'  1 курс прием 2022-2023 уч. 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гuser</dc:creator>
  <cp:lastModifiedBy>TGutik@htk.local</cp:lastModifiedBy>
  <cp:revision>0</cp:revision>
  <cp:lastPrinted>2023-11-15T01:44:44Z</cp:lastPrinted>
  <dcterms:created xsi:type="dcterms:W3CDTF">2016-04-26T00:56:59Z</dcterms:created>
  <dcterms:modified xsi:type="dcterms:W3CDTF">2024-04-15T03:49:32Z</dcterms:modified>
  <dc:language>ru-RU</dc:language>
</cp:coreProperties>
</file>