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ronezhskaia\Desktop\Учебный год 2022-2023 уч\Учебные планы 2022-2023\"/>
    </mc:Choice>
  </mc:AlternateContent>
  <bookViews>
    <workbookView xWindow="0" yWindow="0" windowWidth="15480" windowHeight="8190"/>
  </bookViews>
  <sheets>
    <sheet name="1 курс 2021-22г " sheetId="3" r:id="rId1"/>
    <sheet name="Лист1" sheetId="4" r:id="rId2"/>
  </sheets>
  <definedNames>
    <definedName name="_xlnm.Print_Area" localSheetId="0">'1 курс 2021-22г '!$A$1:$U$77</definedName>
  </definedNames>
  <calcPr calcId="152511" concurrentCalc="0"/>
</workbook>
</file>

<file path=xl/calcChain.xml><?xml version="1.0" encoding="utf-8"?>
<calcChain xmlns="http://schemas.openxmlformats.org/spreadsheetml/2006/main">
  <c r="T53" i="3" l="1"/>
  <c r="T40" i="3"/>
  <c r="T27" i="3"/>
  <c r="T7" i="3"/>
  <c r="T9" i="4"/>
  <c r="T19" i="4"/>
  <c r="T24" i="4"/>
  <c r="T8" i="4"/>
  <c r="T28" i="4"/>
  <c r="T41" i="4"/>
  <c r="T46" i="4"/>
  <c r="T53" i="4"/>
  <c r="T57" i="4"/>
  <c r="T40" i="4"/>
  <c r="T27" i="4"/>
  <c r="T63" i="4"/>
  <c r="S9" i="4"/>
  <c r="S19" i="4"/>
  <c r="S24" i="4"/>
  <c r="S8" i="4"/>
  <c r="S28" i="4"/>
  <c r="S41" i="4"/>
  <c r="S46" i="4"/>
  <c r="S53" i="4"/>
  <c r="S57" i="4"/>
  <c r="S40" i="4"/>
  <c r="S27" i="4"/>
  <c r="S63" i="4"/>
  <c r="R9" i="4"/>
  <c r="R19" i="4"/>
  <c r="R24" i="4"/>
  <c r="R8" i="4"/>
  <c r="R28" i="4"/>
  <c r="R41" i="4"/>
  <c r="R46" i="4"/>
  <c r="R53" i="4"/>
  <c r="R57" i="4"/>
  <c r="R40" i="4"/>
  <c r="R27" i="4"/>
  <c r="R63" i="4"/>
  <c r="Q9" i="4"/>
  <c r="Q19" i="4"/>
  <c r="Q24" i="4"/>
  <c r="Q8" i="4"/>
  <c r="Q28" i="4"/>
  <c r="Q41" i="4"/>
  <c r="Q46" i="4"/>
  <c r="Q53" i="4"/>
  <c r="Q57" i="4"/>
  <c r="Q40" i="4"/>
  <c r="Q27" i="4"/>
  <c r="Q63" i="4"/>
  <c r="P9" i="4"/>
  <c r="P19" i="4"/>
  <c r="P24" i="4"/>
  <c r="P8" i="4"/>
  <c r="P28" i="4"/>
  <c r="P41" i="4"/>
  <c r="P46" i="4"/>
  <c r="P53" i="4"/>
  <c r="P57" i="4"/>
  <c r="P40" i="4"/>
  <c r="P27" i="4"/>
  <c r="P63" i="4"/>
  <c r="O9" i="4"/>
  <c r="O19" i="4"/>
  <c r="O24" i="4"/>
  <c r="O8" i="4"/>
  <c r="O28" i="4"/>
  <c r="O41" i="4"/>
  <c r="O46" i="4"/>
  <c r="O53" i="4"/>
  <c r="O57" i="4"/>
  <c r="O40" i="4"/>
  <c r="O27" i="4"/>
  <c r="O63" i="4"/>
  <c r="N9" i="4"/>
  <c r="N19" i="4"/>
  <c r="N24" i="4"/>
  <c r="N8" i="4"/>
  <c r="N28" i="4"/>
  <c r="N41" i="4"/>
  <c r="N46" i="4"/>
  <c r="N53" i="4"/>
  <c r="N57" i="4"/>
  <c r="N40" i="4"/>
  <c r="N27" i="4"/>
  <c r="N63" i="4"/>
  <c r="M9" i="4"/>
  <c r="M19" i="4"/>
  <c r="M24" i="4"/>
  <c r="M8" i="4"/>
  <c r="M28" i="4"/>
  <c r="M41" i="4"/>
  <c r="M46" i="4"/>
  <c r="M53" i="4"/>
  <c r="M57" i="4"/>
  <c r="M40" i="4"/>
  <c r="M27" i="4"/>
  <c r="M63" i="4"/>
  <c r="L9" i="4"/>
  <c r="L24" i="4"/>
  <c r="L19" i="4"/>
  <c r="L8" i="4"/>
  <c r="L28" i="4"/>
  <c r="L41" i="4"/>
  <c r="L46" i="4"/>
  <c r="L53" i="4"/>
  <c r="L57" i="4"/>
  <c r="L40" i="4"/>
  <c r="L27" i="4"/>
  <c r="L63" i="4"/>
  <c r="K9" i="4"/>
  <c r="K24" i="4"/>
  <c r="K19" i="4"/>
  <c r="K8" i="4"/>
  <c r="K28" i="4"/>
  <c r="K41" i="4"/>
  <c r="K46" i="4"/>
  <c r="K53" i="4"/>
  <c r="K57" i="4"/>
  <c r="K40" i="4"/>
  <c r="K27" i="4"/>
  <c r="K63" i="4"/>
  <c r="J27" i="4"/>
  <c r="J63" i="4"/>
  <c r="I28" i="4"/>
  <c r="I41" i="4"/>
  <c r="I46" i="4"/>
  <c r="I53" i="4"/>
  <c r="I57" i="4"/>
  <c r="I40" i="4"/>
  <c r="I27" i="4"/>
  <c r="I63" i="4"/>
  <c r="H9" i="4"/>
  <c r="H19" i="4"/>
  <c r="H24" i="4"/>
  <c r="H8" i="4"/>
  <c r="H28" i="4"/>
  <c r="H41" i="4"/>
  <c r="H46" i="4"/>
  <c r="H53" i="4"/>
  <c r="H57" i="4"/>
  <c r="H40" i="4"/>
  <c r="H27" i="4"/>
  <c r="H63" i="4"/>
  <c r="G9" i="4"/>
  <c r="G19" i="4"/>
  <c r="G24" i="4"/>
  <c r="G8" i="4"/>
  <c r="G28" i="4"/>
  <c r="G41" i="4"/>
  <c r="G46" i="4"/>
  <c r="G53" i="4"/>
  <c r="G57" i="4"/>
  <c r="G40" i="4"/>
  <c r="G27" i="4"/>
  <c r="G63" i="4"/>
  <c r="F10" i="4"/>
  <c r="F11" i="4"/>
  <c r="F13" i="4"/>
  <c r="F14" i="4"/>
  <c r="F15" i="4"/>
  <c r="F16" i="4"/>
  <c r="F17" i="4"/>
  <c r="F18" i="4"/>
  <c r="F9" i="4"/>
  <c r="F20" i="4"/>
  <c r="F21" i="4"/>
  <c r="F22" i="4"/>
  <c r="F23" i="4"/>
  <c r="F19" i="4"/>
  <c r="F25" i="4"/>
  <c r="F24" i="4"/>
  <c r="F8" i="4"/>
  <c r="F30" i="4"/>
  <c r="F28" i="4"/>
  <c r="F41" i="4"/>
  <c r="F50" i="4"/>
  <c r="F46" i="4"/>
  <c r="F53" i="4"/>
  <c r="F57" i="4"/>
  <c r="F40" i="4"/>
  <c r="F27" i="4"/>
  <c r="F63" i="4"/>
  <c r="E28" i="4"/>
  <c r="E41" i="4"/>
  <c r="E46" i="4"/>
  <c r="E53" i="4"/>
  <c r="E57" i="4"/>
  <c r="E40" i="4"/>
  <c r="E27" i="4"/>
  <c r="E63" i="4"/>
  <c r="D9" i="4"/>
  <c r="D19" i="4"/>
  <c r="D24" i="4"/>
  <c r="D8" i="4"/>
  <c r="D30" i="4"/>
  <c r="D33" i="4"/>
  <c r="D28" i="4"/>
  <c r="D41" i="4"/>
  <c r="D50" i="4"/>
  <c r="D46" i="4"/>
  <c r="D53" i="4"/>
  <c r="D58" i="4"/>
  <c r="D57" i="4"/>
  <c r="D40" i="4"/>
  <c r="D27" i="4"/>
  <c r="D63" i="4"/>
  <c r="J57" i="4"/>
  <c r="J53" i="4"/>
  <c r="J46" i="4"/>
  <c r="B45" i="4"/>
  <c r="J41" i="4"/>
  <c r="J40" i="4"/>
  <c r="J28" i="4"/>
  <c r="J24" i="4"/>
  <c r="I24" i="4"/>
  <c r="E24" i="4"/>
  <c r="J19" i="4"/>
  <c r="I19" i="4"/>
  <c r="E19" i="4"/>
  <c r="J9" i="4"/>
  <c r="I9" i="4"/>
  <c r="E9" i="4"/>
  <c r="I8" i="4"/>
  <c r="E8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D58" i="3"/>
  <c r="D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F50" i="3"/>
  <c r="D50" i="3"/>
  <c r="D46" i="3"/>
  <c r="T46" i="3"/>
  <c r="S46" i="3"/>
  <c r="R46" i="3"/>
  <c r="R41" i="3"/>
  <c r="R40" i="3"/>
  <c r="R28" i="3"/>
  <c r="R27" i="3"/>
  <c r="Q46" i="3"/>
  <c r="P46" i="3"/>
  <c r="O46" i="3"/>
  <c r="N46" i="3"/>
  <c r="N40" i="3"/>
  <c r="N27" i="3"/>
  <c r="M46" i="3"/>
  <c r="L46" i="3"/>
  <c r="K46" i="3"/>
  <c r="J46" i="3"/>
  <c r="J40" i="3"/>
  <c r="I46" i="3"/>
  <c r="H46" i="3"/>
  <c r="G46" i="3"/>
  <c r="F46" i="3"/>
  <c r="F41" i="3"/>
  <c r="F40" i="3"/>
  <c r="F28" i="3"/>
  <c r="F27" i="3"/>
  <c r="E46" i="3"/>
  <c r="B45" i="3"/>
  <c r="T41" i="3"/>
  <c r="S41" i="3"/>
  <c r="S40" i="3"/>
  <c r="S28" i="3"/>
  <c r="S27" i="3"/>
  <c r="S7" i="3"/>
  <c r="Q41" i="3"/>
  <c r="P41" i="3"/>
  <c r="P40" i="3"/>
  <c r="O41" i="3"/>
  <c r="O40" i="3"/>
  <c r="O27" i="3"/>
  <c r="O9" i="3"/>
  <c r="O24" i="3"/>
  <c r="O8" i="3"/>
  <c r="O7" i="3"/>
  <c r="N41" i="3"/>
  <c r="M41" i="3"/>
  <c r="L41" i="3"/>
  <c r="L40" i="3"/>
  <c r="K41" i="3"/>
  <c r="K40" i="3"/>
  <c r="K27" i="3"/>
  <c r="J41" i="3"/>
  <c r="I41" i="3"/>
  <c r="H41" i="3"/>
  <c r="H40" i="3"/>
  <c r="G41" i="3"/>
  <c r="G40" i="3"/>
  <c r="G28" i="3"/>
  <c r="G27" i="3"/>
  <c r="G9" i="3"/>
  <c r="G19" i="3"/>
  <c r="G24" i="3"/>
  <c r="G8" i="3"/>
  <c r="G7" i="3"/>
  <c r="E41" i="3"/>
  <c r="D41" i="3"/>
  <c r="D40" i="3"/>
  <c r="Q40" i="3"/>
  <c r="M40" i="3"/>
  <c r="I40" i="3"/>
  <c r="E40" i="3"/>
  <c r="D33" i="3"/>
  <c r="F30" i="3"/>
  <c r="D30" i="3"/>
  <c r="D28" i="3"/>
  <c r="T28" i="3"/>
  <c r="Q28" i="3"/>
  <c r="Q27" i="3"/>
  <c r="P28" i="3"/>
  <c r="P27" i="3"/>
  <c r="O28" i="3"/>
  <c r="N28" i="3"/>
  <c r="M28" i="3"/>
  <c r="M27" i="3"/>
  <c r="L28" i="3"/>
  <c r="L27" i="3"/>
  <c r="K28" i="3"/>
  <c r="J28" i="3"/>
  <c r="I28" i="3"/>
  <c r="I27" i="3"/>
  <c r="I63" i="3"/>
  <c r="H28" i="3"/>
  <c r="H27" i="3"/>
  <c r="E28" i="3"/>
  <c r="E27" i="3"/>
  <c r="E63" i="3"/>
  <c r="J27" i="3"/>
  <c r="J7" i="3"/>
  <c r="F25" i="3"/>
  <c r="F24" i="3"/>
  <c r="T24" i="3"/>
  <c r="T8" i="3"/>
  <c r="S24" i="3"/>
  <c r="R24" i="3"/>
  <c r="Q24" i="3"/>
  <c r="P24" i="3"/>
  <c r="P9" i="3"/>
  <c r="P8" i="3"/>
  <c r="N24" i="3"/>
  <c r="M24" i="3"/>
  <c r="L24" i="3"/>
  <c r="L19" i="3"/>
  <c r="L8" i="3"/>
  <c r="K24" i="3"/>
  <c r="K19" i="3"/>
  <c r="K8" i="3"/>
  <c r="J24" i="3"/>
  <c r="I24" i="3"/>
  <c r="H24" i="3"/>
  <c r="E24" i="3"/>
  <c r="D24" i="3"/>
  <c r="F23" i="3"/>
  <c r="F22" i="3"/>
  <c r="F21" i="3"/>
  <c r="F20" i="3"/>
  <c r="F19" i="3"/>
  <c r="F18" i="3"/>
  <c r="F17" i="3"/>
  <c r="F14" i="3"/>
  <c r="F9" i="3"/>
  <c r="F8" i="3"/>
  <c r="T19" i="3"/>
  <c r="S19" i="3"/>
  <c r="R19" i="3"/>
  <c r="Q19" i="3"/>
  <c r="P19" i="3"/>
  <c r="O19" i="3"/>
  <c r="N19" i="3"/>
  <c r="M19" i="3"/>
  <c r="J19" i="3"/>
  <c r="I19" i="3"/>
  <c r="I8" i="3"/>
  <c r="I7" i="3"/>
  <c r="H19" i="3"/>
  <c r="H9" i="3"/>
  <c r="H8" i="3"/>
  <c r="E19" i="3"/>
  <c r="E8" i="3"/>
  <c r="D19" i="3"/>
  <c r="D8" i="3"/>
  <c r="F16" i="3"/>
  <c r="F15" i="3"/>
  <c r="F13" i="3"/>
  <c r="F11" i="3"/>
  <c r="F10" i="3"/>
  <c r="T9" i="3"/>
  <c r="S9" i="3"/>
  <c r="R9" i="3"/>
  <c r="R8" i="3"/>
  <c r="Q9" i="3"/>
  <c r="Q8" i="3"/>
  <c r="N9" i="3"/>
  <c r="N8" i="3"/>
  <c r="M9" i="3"/>
  <c r="M8" i="3"/>
  <c r="L9" i="3"/>
  <c r="K9" i="3"/>
  <c r="J9" i="3"/>
  <c r="I9" i="3"/>
  <c r="E9" i="3"/>
  <c r="D9" i="3"/>
  <c r="S8" i="3"/>
  <c r="S63" i="3"/>
  <c r="O63" i="3"/>
  <c r="G63" i="3"/>
  <c r="H7" i="3"/>
  <c r="H63" i="3"/>
  <c r="M7" i="3"/>
  <c r="M63" i="3"/>
  <c r="Q7" i="3"/>
  <c r="Q63" i="3"/>
  <c r="D7" i="3"/>
  <c r="K63" i="3"/>
  <c r="K7" i="3"/>
  <c r="D27" i="3"/>
  <c r="D63" i="3"/>
  <c r="N7" i="3"/>
  <c r="N63" i="3"/>
  <c r="R7" i="3"/>
  <c r="R63" i="3"/>
  <c r="E7" i="3"/>
  <c r="L63" i="3"/>
  <c r="L7" i="3"/>
  <c r="P7" i="3"/>
  <c r="P63" i="3"/>
  <c r="T63" i="3"/>
  <c r="F7" i="3"/>
  <c r="F63" i="3"/>
  <c r="J63" i="3"/>
</calcChain>
</file>

<file path=xl/sharedStrings.xml><?xml version="1.0" encoding="utf-8"?>
<sst xmlns="http://schemas.openxmlformats.org/spreadsheetml/2006/main" count="447" uniqueCount="195">
  <si>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</si>
  <si>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</si>
  <si>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</si>
  <si>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Распределение обязательной нагрузки по курсам и семестрам (час.в семестр)</t>
  </si>
  <si>
    <t>I курс</t>
  </si>
  <si>
    <t>II курс</t>
  </si>
  <si>
    <t>III курс</t>
  </si>
  <si>
    <t>2 сем.</t>
  </si>
  <si>
    <t>3 сем.</t>
  </si>
  <si>
    <t>4 сем.</t>
  </si>
  <si>
    <t>5 сем.</t>
  </si>
  <si>
    <t>6 сем.</t>
  </si>
  <si>
    <t>1 сем</t>
  </si>
  <si>
    <t>Иностранный язык</t>
  </si>
  <si>
    <t>История</t>
  </si>
  <si>
    <t>Физическая культура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</si>
  <si>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</si>
  <si>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</si>
  <si>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</si>
  <si>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</si>
  <si>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</si>
  <si>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</si>
  <si>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</si>
  <si>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</si>
  <si>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Безопасность жизнедеятельности</t>
  </si>
  <si>
    <t>ПМ.00</t>
  </si>
  <si>
    <t>Профессиональные модули</t>
  </si>
  <si>
    <t>ПМ.01</t>
  </si>
  <si>
    <t>УП.01</t>
  </si>
  <si>
    <t>ПМ.02</t>
  </si>
  <si>
    <t>ПП.02</t>
  </si>
  <si>
    <t>ПМ.03</t>
  </si>
  <si>
    <t>МДК.03.01</t>
  </si>
  <si>
    <t>ПМ.04</t>
  </si>
  <si>
    <t>МДК.04.01</t>
  </si>
  <si>
    <t>ПП.04</t>
  </si>
  <si>
    <t>ГИА.00</t>
  </si>
  <si>
    <t>0.00</t>
  </si>
  <si>
    <t>Основы безопасности жизнедеятельности</t>
  </si>
  <si>
    <t>Профессиональный  учебный цикл</t>
  </si>
  <si>
    <t>ОП.07</t>
  </si>
  <si>
    <t>2. План учебного процесса</t>
  </si>
  <si>
    <t>Общеобразовательный учебный цикл</t>
  </si>
  <si>
    <t>ОДБ.00</t>
  </si>
  <si>
    <t>Русский язык</t>
  </si>
  <si>
    <t>Литература</t>
  </si>
  <si>
    <t>ОДБ.01</t>
  </si>
  <si>
    <t>ОДБ.02</t>
  </si>
  <si>
    <t>ОДБ.03</t>
  </si>
  <si>
    <t>ОДБ.04</t>
  </si>
  <si>
    <t>ОДБ.05</t>
  </si>
  <si>
    <t>ОДБ.06</t>
  </si>
  <si>
    <t>ОДУ.00</t>
  </si>
  <si>
    <t>ОДУ.01</t>
  </si>
  <si>
    <t>ОДУ.02</t>
  </si>
  <si>
    <t>ОДУ.03</t>
  </si>
  <si>
    <t>Учебные дисциплины на углубленном уровне изучения</t>
  </si>
  <si>
    <t>Государственная итоговая аттестация</t>
  </si>
  <si>
    <t>Иностранный язык в профессиональной деятельности</t>
  </si>
  <si>
    <t xml:space="preserve">Общепрофессиональный цикл </t>
  </si>
  <si>
    <t>МДК.02.02</t>
  </si>
  <si>
    <t>УП.02</t>
  </si>
  <si>
    <t>УП.03</t>
  </si>
  <si>
    <t>МДК.04.02</t>
  </si>
  <si>
    <t>Объем образовательной программы, час.</t>
  </si>
  <si>
    <t>Обучение по дисциплинам и МДК</t>
  </si>
  <si>
    <t>Промежуточная аттестация</t>
  </si>
  <si>
    <t>IV курс</t>
  </si>
  <si>
    <t>7 сем.</t>
  </si>
  <si>
    <t>8 сем.</t>
  </si>
  <si>
    <t>Объем образовательной программы в  часах , в т.ч.</t>
  </si>
  <si>
    <t>Работа обучающихся  во взаимодействии с преподавателем</t>
  </si>
  <si>
    <t>Самостоятельная работа</t>
  </si>
  <si>
    <t xml:space="preserve">   </t>
  </si>
  <si>
    <t>Базовые дисциплины</t>
  </si>
  <si>
    <t>ОДБ.07</t>
  </si>
  <si>
    <t>ОДБ.08</t>
  </si>
  <si>
    <t xml:space="preserve">Учебная практика </t>
  </si>
  <si>
    <t xml:space="preserve">Производственная практика 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</si>
  <si>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</si>
  <si>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</si>
  <si>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</si>
  <si>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</si>
  <si>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</si>
  <si>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</si>
  <si>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Дифференцировнных зачетов</t>
  </si>
  <si>
    <t>Всего</t>
  </si>
  <si>
    <t>теоретического обучения</t>
  </si>
  <si>
    <t>лабораторных и практических занятий</t>
  </si>
  <si>
    <t>Астрономия</t>
  </si>
  <si>
    <t>Математика</t>
  </si>
  <si>
    <t>Основы материаловедения</t>
  </si>
  <si>
    <t>История дизайна</t>
  </si>
  <si>
    <t>Основы экономической деятельности</t>
  </si>
  <si>
    <t>Разработка технического задания на продукт графического дизайна</t>
  </si>
  <si>
    <t>Проектная графика</t>
  </si>
  <si>
    <t>Создание графических дизайн - макетов</t>
  </si>
  <si>
    <t>МДК 02.01</t>
  </si>
  <si>
    <t>МДК 01.01</t>
  </si>
  <si>
    <t>МДК 01.02</t>
  </si>
  <si>
    <t>МДК.02.03</t>
  </si>
  <si>
    <t>МДК 02.04</t>
  </si>
  <si>
    <t>Многостраничный дизайн</t>
  </si>
  <si>
    <t>Дизайн упаковки</t>
  </si>
  <si>
    <t>Подготовка дизайн - макета к печати (публикации)</t>
  </si>
  <si>
    <t>Финальная сборка дизайн - макетов и подготовка их к печати в типографии, к публикации</t>
  </si>
  <si>
    <t xml:space="preserve">Организация личного профессионального развития и обучения  на рабочем месте </t>
  </si>
  <si>
    <t>Основы менеджмента и планирование профессиональной деятельности</t>
  </si>
  <si>
    <t xml:space="preserve">Психология и этика профессиональной деятельности </t>
  </si>
  <si>
    <t>Основы дизайна и композиции</t>
  </si>
  <si>
    <t>Основы цветоведения, цветокоррекции</t>
  </si>
  <si>
    <t>ОП.08</t>
  </si>
  <si>
    <t>Естествознание</t>
  </si>
  <si>
    <t xml:space="preserve">Информатика </t>
  </si>
  <si>
    <t xml:space="preserve">Экономика </t>
  </si>
  <si>
    <t>ОДУ.04</t>
  </si>
  <si>
    <t>Право</t>
  </si>
  <si>
    <t xml:space="preserve">Фирменный стиль и корпоративный дизайн </t>
  </si>
  <si>
    <t>ОП.10</t>
  </si>
  <si>
    <t xml:space="preserve"> всего учебных занятий </t>
  </si>
  <si>
    <t>-</t>
  </si>
  <si>
    <t>Основы финансовой грамотности</t>
  </si>
  <si>
    <t>16,5 нед.   594 ч</t>
  </si>
  <si>
    <t>Способы поиска работы и трудоустройства</t>
  </si>
  <si>
    <t>ПП.01</t>
  </si>
  <si>
    <t xml:space="preserve">Производственная практика  </t>
  </si>
  <si>
    <t>ПП.03</t>
  </si>
  <si>
    <t>Производственная практика</t>
  </si>
  <si>
    <t xml:space="preserve">Дизайн проектирование  </t>
  </si>
  <si>
    <t>ФГОС  СПО</t>
  </si>
  <si>
    <t>Основы проектной деятельности (индивидуальный проект)</t>
  </si>
  <si>
    <t>вариатив</t>
  </si>
  <si>
    <t>11,5 нед.     414 ч</t>
  </si>
  <si>
    <t>14,5 нед.  522 ч</t>
  </si>
  <si>
    <t>13,5 нед.  486 ч</t>
  </si>
  <si>
    <t>13 нед.  468 ч</t>
  </si>
  <si>
    <t>23 нед.   828 ч</t>
  </si>
  <si>
    <t>20,5 нед. 738ч</t>
  </si>
  <si>
    <t>Родная литература</t>
  </si>
  <si>
    <t>ОДБ.09</t>
  </si>
  <si>
    <t>ОДД.00</t>
  </si>
  <si>
    <t>Дополнительные учебные дисциплины</t>
  </si>
  <si>
    <t>ОДД.01</t>
  </si>
  <si>
    <t>-,Э,-,Э,-,-,-,-</t>
  </si>
  <si>
    <t>-,-,-,ДЗ,-,-,-,-</t>
  </si>
  <si>
    <t>ДЗ,-,-,-,-,-,-,-</t>
  </si>
  <si>
    <t>Э,-,-,-,-,-,-,-</t>
  </si>
  <si>
    <t>-,-,Э,-,-,-,-,-</t>
  </si>
  <si>
    <t>-,ДЗ,-,-,-,-,-,-</t>
  </si>
  <si>
    <t>-,-,-,-,-,-,-,Э</t>
  </si>
  <si>
    <t>-,-,-,-,-,ДЗ,-,-</t>
  </si>
  <si>
    <t>-,-,-,-,-,-,-,ДЗ</t>
  </si>
  <si>
    <t>ПА</t>
  </si>
  <si>
    <t>19,5 нед  702 ч</t>
  </si>
  <si>
    <t>-,-,ДЗ,-,-,-,-,-</t>
  </si>
  <si>
    <t>-,-,-,-,ДЗ,-,-,-</t>
  </si>
  <si>
    <t>-,-,-,-,Эм,-,-,-</t>
  </si>
  <si>
    <t>-,-,-,-,-,Эм,-,-</t>
  </si>
  <si>
    <t>-,-,-,-,-,-,Эм,-</t>
  </si>
  <si>
    <t>-,-,-,-,-,-,-,Эм</t>
  </si>
  <si>
    <t>-,-,-,-,-,-,ДЗ,-</t>
  </si>
  <si>
    <t>4Эм/15ДЗ</t>
  </si>
  <si>
    <t>1ДЗ</t>
  </si>
  <si>
    <t>2Э/3ДЗ</t>
  </si>
  <si>
    <t>4Эм/9Э/31ДЗ</t>
  </si>
  <si>
    <t>4Э/6ДЗ</t>
  </si>
  <si>
    <t>4Эм/4Э/21ДЗ</t>
  </si>
  <si>
    <t>3Э/6ДЗ</t>
  </si>
  <si>
    <t>5Э/10ДЗ</t>
  </si>
  <si>
    <t>54.01.20 Графический дизайнер (начало подготовки 2021-2022 уч. год)</t>
  </si>
  <si>
    <t xml:space="preserve">Информационный дизайн и медиа </t>
  </si>
  <si>
    <t>Основы рисунка</t>
  </si>
  <si>
    <t>учебной и производственной практики</t>
  </si>
  <si>
    <r>
      <t xml:space="preserve">                                                                 </t>
    </r>
    <r>
      <rPr>
        <b/>
        <sz val="12"/>
        <rFont val="Times New Roman"/>
        <family val="1"/>
        <charset val="204"/>
      </rPr>
      <t>Государственная итоговая аттестация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Защита выпускной квалификационной работы в виде демонстрационного экзамена  (с 15.06.2025  по 28.06.2025)</t>
    </r>
  </si>
  <si>
    <t>ДЗ,Э,-,Э,-,-,-,-</t>
  </si>
  <si>
    <t>-,ДЗ,-,ДЗ,-,-,-,-</t>
  </si>
  <si>
    <t>ДЗ,Э,-,-,-,-,-,-</t>
  </si>
  <si>
    <t>-,-,ДЗ,Э,-,-,-,-</t>
  </si>
  <si>
    <t>ОП.09</t>
  </si>
  <si>
    <t>ОП. 11</t>
  </si>
  <si>
    <r>
      <t xml:space="preserve">                                                                 </t>
    </r>
    <r>
      <rPr>
        <b/>
        <sz val="12"/>
        <rFont val="Times New Roman"/>
        <family val="1"/>
        <charset val="204"/>
      </rPr>
      <t>Государственная итоговая аттестация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Защита выпускной квалификационной работы в виде демонстрационного экзамена  (с 15.06.  по 28.06.) </t>
    </r>
  </si>
  <si>
    <t>-,-,-,-,Э,-,-,-</t>
  </si>
  <si>
    <t>12,5 нед.   450 ч.</t>
  </si>
  <si>
    <t>19,5 нед    702 ч</t>
  </si>
  <si>
    <t>11 нед.  396 ч</t>
  </si>
  <si>
    <t>-,-,-,Э,-,-,-,-</t>
  </si>
  <si>
    <t>19,5 нед. 702ч</t>
  </si>
  <si>
    <t xml:space="preserve">54.01.20 Графический дизайнер (начало подготовки 2022-2023 уч. год) 1 курс </t>
  </si>
  <si>
    <t>2Э/5ДЗ</t>
  </si>
  <si>
    <t>5Э/13ДЗ</t>
  </si>
  <si>
    <t>5Э/6ДЗ</t>
  </si>
  <si>
    <t>4Эм/5Э/21ДЗ</t>
  </si>
  <si>
    <t>3Э/7ДЗ</t>
  </si>
  <si>
    <t>4Эм/10Э/34ДЗ</t>
  </si>
  <si>
    <t>16,5 нед.  594 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</si>
</sst>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204"/>
    </font>
    <font>
      <sz val="12"/>
      <color indexed="55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sz val="12"/>
      <color indexed="55"/>
      <name val="Calibri"/>
      <family val="2"/>
      <charset val="204"/>
    </font>
    <font>
      <b/>
      <sz val="11"/>
      <color indexed="55"/>
      <name val="Times New Roman"/>
      <family val="1"/>
      <charset val="204"/>
    </font>
    <font>
      <b/>
      <sz val="14"/>
      <color indexed="55"/>
      <name val="Times New Roman"/>
      <family val="1"/>
      <charset val="204"/>
    </font>
    <font>
      <sz val="14"/>
      <color indexed="55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5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55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Border="1"/>
    <xf numFmtId="0" fontId="2" fillId="2" borderId="4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top"/>
    </xf>
    <xf numFmtId="0" fontId="7" fillId="0" borderId="1" xfId="0" applyNumberFormat="1" applyFont="1" applyFill="1" applyBorder="1" applyAlignment="1" applyProtection="1">
      <alignment horizontal="left" vertical="top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vertical="top" wrapText="1"/>
    </xf>
    <xf numFmtId="0" fontId="10" fillId="3" borderId="13" xfId="0" applyNumberFormat="1" applyFont="1" applyFill="1" applyBorder="1" applyAlignment="1" applyProtection="1">
      <alignment vertical="top" wrapText="1"/>
    </xf>
    <xf numFmtId="0" fontId="10" fillId="3" borderId="1" xfId="0" applyNumberFormat="1" applyFont="1" applyFill="1" applyBorder="1" applyAlignment="1" applyProtection="1">
      <alignment horizontal="left" vertical="top"/>
    </xf>
    <xf numFmtId="0" fontId="10" fillId="3" borderId="1" xfId="0" applyNumberFormat="1" applyFont="1" applyFill="1" applyBorder="1" applyAlignment="1" applyProtection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10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49" fontId="11" fillId="4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10" fillId="3" borderId="17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/>
    <xf numFmtId="0" fontId="2" fillId="3" borderId="9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3" xfId="0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" fillId="7" borderId="3" xfId="0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 applyProtection="1">
      <alignment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8" borderId="0" xfId="0" applyFont="1" applyFill="1"/>
    <xf numFmtId="49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0" fontId="5" fillId="0" borderId="5" xfId="0" applyFont="1" applyBorder="1" applyAlignment="1"/>
    <xf numFmtId="0" fontId="6" fillId="0" borderId="5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7" fillId="0" borderId="15" xfId="0" applyNumberFormat="1" applyFont="1" applyFill="1" applyBorder="1" applyAlignment="1" applyProtection="1">
      <alignment horizontal="left" vertical="top" wrapText="1"/>
    </xf>
    <xf numFmtId="0" fontId="7" fillId="0" borderId="11" xfId="0" applyNumberFormat="1" applyFont="1" applyFill="1" applyBorder="1" applyAlignment="1" applyProtection="1">
      <alignment horizontal="left" vertical="top" wrapText="1"/>
    </xf>
    <xf numFmtId="0" fontId="7" fillId="0" borderId="14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7" fillId="0" borderId="16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"/>
  <sheetViews>
    <sheetView tabSelected="1" zoomScale="85" zoomScaleNormal="85" zoomScaleSheetLayoutView="75" workbookViewId="0">
      <pane ySplit="7" topLeftCell="A8" activePane="bottomLeft" state="frozen"/>
      <selection pane="bottomLeft" activeCell="H14" sqref="H14"/>
    </sheetView>
  </sheetViews>
  <sheetFormatPr defaultColWidth="8.5703125" defaultRowHeight="15.75" x14ac:dyDescent="0.25"/>
  <cols>
    <col min="1" max="1" width="14.5703125" style="2" customWidth="1"/>
    <col min="2" max="2" width="46.28515625" style="2" customWidth="1"/>
    <col min="3" max="3" width="22" style="2" customWidth="1"/>
    <col min="4" max="5" width="11.85546875" style="2" customWidth="1"/>
    <col min="6" max="6" width="11" style="2" customWidth="1"/>
    <col min="7" max="7" width="11.28515625" style="2" customWidth="1"/>
    <col min="8" max="8" width="10.7109375" style="2" customWidth="1"/>
    <col min="9" max="9" width="10.5703125" style="2" customWidth="1"/>
    <col min="10" max="10" width="12.28515625" style="2" customWidth="1"/>
    <col min="11" max="11" width="10.5703125" style="2" customWidth="1"/>
    <col min="12" max="12" width="10.85546875" style="2" customWidth="1"/>
    <col min="13" max="13" width="10.42578125" style="82" customWidth="1"/>
    <col min="14" max="14" width="10.5703125" style="82" customWidth="1"/>
    <col min="15" max="15" width="10.42578125" style="2" customWidth="1"/>
    <col min="16" max="18" width="10" style="2" customWidth="1"/>
    <col min="19" max="19" width="10.7109375" style="2" customWidth="1"/>
    <col min="20" max="20" width="10.5703125" style="2" customWidth="1"/>
    <col min="21" max="16384" width="8.5703125" style="2"/>
  </cols>
  <sheetData>
    <row r="1" spans="1:32" ht="28.5" customHeight="1" thickBot="1" x14ac:dyDescent="0.35">
      <c r="A1"/>
      <c r="B1" s="51" t="s">
        <v>41</v>
      </c>
      <c r="C1" s="88" t="s">
        <v>187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/>
      <c r="P1"/>
      <c r="Q1"/>
      <c r="R1"/>
      <c r="S1"/>
      <c r="T1"/>
    </row>
    <row r="2" spans="1:32" ht="31.5" customHeight="1" thickBot="1" x14ac:dyDescent="0.3">
      <c r="A2" s="90" t="s">
        <v>0</v>
      </c>
      <c r="B2" s="90" t="s">
        <v>1</v>
      </c>
      <c r="C2" s="108" t="s">
        <v>2</v>
      </c>
      <c r="D2" s="98" t="s">
        <v>70</v>
      </c>
      <c r="E2" s="99"/>
      <c r="F2" s="99"/>
      <c r="G2" s="99"/>
      <c r="H2" s="99"/>
      <c r="I2" s="99"/>
      <c r="J2" s="99"/>
      <c r="K2" s="99"/>
      <c r="L2" s="100"/>
      <c r="M2" s="90" t="s">
        <v>3</v>
      </c>
      <c r="N2" s="90"/>
      <c r="O2" s="90"/>
      <c r="P2" s="90"/>
      <c r="Q2" s="90"/>
      <c r="R2" s="90"/>
      <c r="S2" s="90"/>
      <c r="T2" s="90"/>
    </row>
    <row r="3" spans="1:32" ht="36" customHeight="1" thickBot="1" x14ac:dyDescent="0.3">
      <c r="A3" s="90"/>
      <c r="B3" s="90"/>
      <c r="C3" s="108"/>
      <c r="D3" s="92" t="s">
        <v>64</v>
      </c>
      <c r="E3" s="94" t="s">
        <v>72</v>
      </c>
      <c r="F3" s="95" t="s">
        <v>71</v>
      </c>
      <c r="G3" s="96"/>
      <c r="H3" s="96"/>
      <c r="I3" s="97"/>
      <c r="J3" s="94" t="s">
        <v>66</v>
      </c>
      <c r="K3" s="94" t="s">
        <v>129</v>
      </c>
      <c r="L3" s="94" t="s">
        <v>131</v>
      </c>
      <c r="M3" s="91" t="s">
        <v>4</v>
      </c>
      <c r="N3" s="91"/>
      <c r="O3" s="90" t="s">
        <v>5</v>
      </c>
      <c r="P3" s="90"/>
      <c r="Q3" s="90" t="s">
        <v>6</v>
      </c>
      <c r="R3" s="90"/>
      <c r="S3" s="90" t="s">
        <v>67</v>
      </c>
      <c r="T3" s="90"/>
    </row>
    <row r="4" spans="1:32" ht="33.75" customHeight="1" thickBot="1" x14ac:dyDescent="0.3">
      <c r="A4" s="90"/>
      <c r="B4" s="90"/>
      <c r="C4" s="108"/>
      <c r="D4" s="92"/>
      <c r="E4" s="92"/>
      <c r="F4" s="94" t="s">
        <v>119</v>
      </c>
      <c r="G4" s="90" t="s">
        <v>65</v>
      </c>
      <c r="H4" s="90"/>
      <c r="I4" s="94" t="s">
        <v>172</v>
      </c>
      <c r="J4" s="92"/>
      <c r="K4" s="92"/>
      <c r="L4" s="92"/>
      <c r="M4" s="85" t="s">
        <v>12</v>
      </c>
      <c r="N4" s="85" t="s">
        <v>7</v>
      </c>
      <c r="O4" s="1" t="s">
        <v>8</v>
      </c>
      <c r="P4" s="1" t="s">
        <v>9</v>
      </c>
      <c r="Q4" s="1" t="s">
        <v>10</v>
      </c>
      <c r="R4" s="1" t="s">
        <v>11</v>
      </c>
      <c r="S4" s="1" t="s">
        <v>68</v>
      </c>
      <c r="T4" s="1" t="s">
        <v>69</v>
      </c>
      <c r="U4" s="2" t="s">
        <v>73</v>
      </c>
      <c r="AB4" s="8"/>
    </row>
    <row r="5" spans="1:32" ht="101.25" customHeight="1" thickBot="1" x14ac:dyDescent="0.3">
      <c r="A5" s="90"/>
      <c r="B5" s="90"/>
      <c r="C5" s="108"/>
      <c r="D5" s="93"/>
      <c r="E5" s="93"/>
      <c r="F5" s="93"/>
      <c r="G5" s="37" t="s">
        <v>87</v>
      </c>
      <c r="H5" s="37" t="s">
        <v>88</v>
      </c>
      <c r="I5" s="93"/>
      <c r="J5" s="93"/>
      <c r="K5" s="93"/>
      <c r="L5" s="93"/>
      <c r="M5" s="45" t="s">
        <v>122</v>
      </c>
      <c r="N5" s="45" t="s">
        <v>136</v>
      </c>
      <c r="O5" s="45" t="s">
        <v>194</v>
      </c>
      <c r="P5" s="45" t="s">
        <v>186</v>
      </c>
      <c r="Q5" s="45" t="s">
        <v>134</v>
      </c>
      <c r="R5" s="45" t="s">
        <v>183</v>
      </c>
      <c r="S5" s="45" t="s">
        <v>182</v>
      </c>
      <c r="T5" s="45" t="s">
        <v>184</v>
      </c>
    </row>
    <row r="6" spans="1:32" ht="16.5" thickBot="1" x14ac:dyDescent="0.3">
      <c r="A6" s="74">
        <v>1</v>
      </c>
      <c r="B6" s="73">
        <v>2</v>
      </c>
      <c r="C6" s="6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10</v>
      </c>
      <c r="J6" s="73"/>
      <c r="K6" s="73">
        <v>11</v>
      </c>
      <c r="L6" s="73">
        <v>12</v>
      </c>
      <c r="M6" s="3">
        <v>13</v>
      </c>
      <c r="N6" s="45">
        <v>14</v>
      </c>
      <c r="O6" s="69">
        <v>15</v>
      </c>
      <c r="P6" s="72">
        <v>16</v>
      </c>
      <c r="Q6" s="69">
        <v>17</v>
      </c>
      <c r="R6" s="73">
        <v>18</v>
      </c>
      <c r="S6" s="69">
        <v>19</v>
      </c>
      <c r="T6" s="73">
        <v>20</v>
      </c>
      <c r="AA6" s="8"/>
      <c r="AC6" s="8"/>
    </row>
    <row r="7" spans="1:32" ht="16.5" thickBot="1" x14ac:dyDescent="0.3">
      <c r="A7" s="74"/>
      <c r="B7" s="73"/>
      <c r="C7" s="6"/>
      <c r="D7" s="73">
        <f>SUM(D8,D27)</f>
        <v>5616</v>
      </c>
      <c r="E7" s="73">
        <f t="shared" ref="E7:L7" si="0">SUM(E8,E27)</f>
        <v>194</v>
      </c>
      <c r="F7" s="73">
        <f t="shared" si="0"/>
        <v>4558</v>
      </c>
      <c r="G7" s="73">
        <f t="shared" si="0"/>
        <v>2092</v>
      </c>
      <c r="H7" s="73">
        <f t="shared" si="0"/>
        <v>2466</v>
      </c>
      <c r="I7" s="73">
        <f t="shared" si="0"/>
        <v>864</v>
      </c>
      <c r="J7" s="73">
        <f t="shared" si="0"/>
        <v>216</v>
      </c>
      <c r="K7" s="73">
        <f t="shared" si="0"/>
        <v>2268</v>
      </c>
      <c r="L7" s="73">
        <f t="shared" si="0"/>
        <v>1296</v>
      </c>
      <c r="M7" s="62">
        <f>SUM(M8,M27)</f>
        <v>594</v>
      </c>
      <c r="N7" s="62">
        <f t="shared" ref="N7:T7" si="1">SUM(N8,N27)</f>
        <v>828</v>
      </c>
      <c r="O7" s="53">
        <f t="shared" si="1"/>
        <v>594</v>
      </c>
      <c r="P7" s="53">
        <f t="shared" si="1"/>
        <v>702</v>
      </c>
      <c r="Q7" s="53">
        <f t="shared" si="1"/>
        <v>486</v>
      </c>
      <c r="R7" s="53">
        <f t="shared" si="1"/>
        <v>702</v>
      </c>
      <c r="S7" s="53">
        <f t="shared" si="1"/>
        <v>450</v>
      </c>
      <c r="T7" s="53">
        <f t="shared" si="1"/>
        <v>396</v>
      </c>
      <c r="AA7" s="8"/>
      <c r="AC7" s="8"/>
    </row>
    <row r="8" spans="1:32" ht="30" customHeight="1" thickBot="1" x14ac:dyDescent="0.3">
      <c r="A8" s="9" t="s">
        <v>37</v>
      </c>
      <c r="B8" s="33" t="s">
        <v>42</v>
      </c>
      <c r="C8" s="10" t="s">
        <v>189</v>
      </c>
      <c r="D8" s="11">
        <f>SUM(D9,D19,D24)</f>
        <v>2052</v>
      </c>
      <c r="E8" s="11">
        <f t="shared" ref="E8:T8" si="2">SUM(E9,E19,E24)</f>
        <v>0</v>
      </c>
      <c r="F8" s="11">
        <f t="shared" si="2"/>
        <v>2052</v>
      </c>
      <c r="G8" s="11">
        <f t="shared" si="2"/>
        <v>1088</v>
      </c>
      <c r="H8" s="11">
        <f t="shared" si="2"/>
        <v>964</v>
      </c>
      <c r="I8" s="11">
        <f t="shared" si="2"/>
        <v>0</v>
      </c>
      <c r="J8" s="11">
        <v>108</v>
      </c>
      <c r="K8" s="11">
        <f t="shared" si="2"/>
        <v>0</v>
      </c>
      <c r="L8" s="11">
        <f t="shared" si="2"/>
        <v>0</v>
      </c>
      <c r="M8" s="11">
        <f t="shared" si="2"/>
        <v>512</v>
      </c>
      <c r="N8" s="11">
        <f t="shared" si="2"/>
        <v>664</v>
      </c>
      <c r="O8" s="11">
        <f t="shared" si="2"/>
        <v>374</v>
      </c>
      <c r="P8" s="11">
        <f t="shared" si="2"/>
        <v>502</v>
      </c>
      <c r="Q8" s="11">
        <f t="shared" si="2"/>
        <v>0</v>
      </c>
      <c r="R8" s="11">
        <f t="shared" si="2"/>
        <v>0</v>
      </c>
      <c r="S8" s="11">
        <f t="shared" si="2"/>
        <v>0</v>
      </c>
      <c r="T8" s="11">
        <f t="shared" si="2"/>
        <v>0</v>
      </c>
      <c r="AF8" s="8"/>
    </row>
    <row r="9" spans="1:32" ht="21" customHeight="1" thickBot="1" x14ac:dyDescent="0.3">
      <c r="A9" s="16" t="s">
        <v>43</v>
      </c>
      <c r="B9" s="21" t="s">
        <v>74</v>
      </c>
      <c r="C9" s="20" t="s">
        <v>192</v>
      </c>
      <c r="D9" s="12">
        <f>SUM(D10:D18)</f>
        <v>1274</v>
      </c>
      <c r="E9" s="12">
        <f t="shared" ref="E9:T9" si="3">SUM(E10:E18)</f>
        <v>0</v>
      </c>
      <c r="F9" s="12">
        <f t="shared" si="3"/>
        <v>1274</v>
      </c>
      <c r="G9" s="12">
        <f t="shared" si="3"/>
        <v>630</v>
      </c>
      <c r="H9" s="12">
        <f t="shared" si="3"/>
        <v>644</v>
      </c>
      <c r="I9" s="12">
        <f t="shared" si="3"/>
        <v>0</v>
      </c>
      <c r="J9" s="12">
        <f t="shared" si="3"/>
        <v>0</v>
      </c>
      <c r="K9" s="12">
        <f t="shared" si="3"/>
        <v>0</v>
      </c>
      <c r="L9" s="12">
        <f t="shared" si="3"/>
        <v>0</v>
      </c>
      <c r="M9" s="12">
        <f t="shared" si="3"/>
        <v>308</v>
      </c>
      <c r="N9" s="12">
        <f t="shared" si="3"/>
        <v>408</v>
      </c>
      <c r="O9" s="12">
        <f t="shared" si="3"/>
        <v>224</v>
      </c>
      <c r="P9" s="12">
        <f t="shared" si="3"/>
        <v>334</v>
      </c>
      <c r="Q9" s="12">
        <f t="shared" si="3"/>
        <v>0</v>
      </c>
      <c r="R9" s="12">
        <f t="shared" si="3"/>
        <v>0</v>
      </c>
      <c r="S9" s="12">
        <f t="shared" si="3"/>
        <v>0</v>
      </c>
      <c r="T9" s="12">
        <f t="shared" si="3"/>
        <v>0</v>
      </c>
    </row>
    <row r="10" spans="1:32" ht="17.25" customHeight="1" thickBot="1" x14ac:dyDescent="0.3">
      <c r="A10" s="42" t="s">
        <v>46</v>
      </c>
      <c r="B10" s="43" t="s">
        <v>44</v>
      </c>
      <c r="C10" s="44" t="s">
        <v>143</v>
      </c>
      <c r="D10" s="69">
        <v>196</v>
      </c>
      <c r="E10" s="69"/>
      <c r="F10" s="45">
        <f>SUM(M10:T10)</f>
        <v>196</v>
      </c>
      <c r="G10" s="69">
        <v>82</v>
      </c>
      <c r="H10" s="73">
        <v>114</v>
      </c>
      <c r="I10" s="73"/>
      <c r="J10" s="73"/>
      <c r="K10" s="73"/>
      <c r="L10" s="73"/>
      <c r="M10" s="3">
        <v>44</v>
      </c>
      <c r="N10" s="3">
        <v>66</v>
      </c>
      <c r="O10" s="3">
        <v>30</v>
      </c>
      <c r="P10" s="3">
        <v>56</v>
      </c>
      <c r="Q10" s="73">
        <v>0</v>
      </c>
      <c r="R10" s="73">
        <v>0</v>
      </c>
      <c r="S10" s="73">
        <v>0</v>
      </c>
      <c r="T10" s="73">
        <v>0</v>
      </c>
    </row>
    <row r="11" spans="1:32" ht="18" customHeight="1" thickBot="1" x14ac:dyDescent="0.3">
      <c r="A11" s="42" t="s">
        <v>47</v>
      </c>
      <c r="B11" s="43" t="s">
        <v>45</v>
      </c>
      <c r="C11" s="44" t="s">
        <v>144</v>
      </c>
      <c r="D11" s="45">
        <v>164</v>
      </c>
      <c r="E11" s="45"/>
      <c r="F11" s="45">
        <f>SUM(M11:T11)</f>
        <v>164</v>
      </c>
      <c r="G11" s="45">
        <v>90</v>
      </c>
      <c r="H11" s="3">
        <v>74</v>
      </c>
      <c r="I11" s="73"/>
      <c r="J11" s="73"/>
      <c r="K11" s="73"/>
      <c r="L11" s="73"/>
      <c r="M11" s="3">
        <v>40</v>
      </c>
      <c r="N11" s="3">
        <v>58</v>
      </c>
      <c r="O11" s="3">
        <v>20</v>
      </c>
      <c r="P11" s="3">
        <v>46</v>
      </c>
      <c r="Q11" s="73">
        <v>0</v>
      </c>
      <c r="R11" s="73">
        <v>0</v>
      </c>
      <c r="S11" s="73">
        <v>0</v>
      </c>
      <c r="T11" s="73">
        <v>0</v>
      </c>
    </row>
    <row r="12" spans="1:32" ht="18" customHeight="1" thickBot="1" x14ac:dyDescent="0.3">
      <c r="A12" s="42" t="s">
        <v>48</v>
      </c>
      <c r="B12" s="43" t="s">
        <v>138</v>
      </c>
      <c r="C12" s="6" t="s">
        <v>148</v>
      </c>
      <c r="D12" s="69">
        <v>36</v>
      </c>
      <c r="E12" s="69"/>
      <c r="F12" s="45">
        <v>36</v>
      </c>
      <c r="G12" s="69">
        <v>28</v>
      </c>
      <c r="H12" s="73">
        <v>8</v>
      </c>
      <c r="I12" s="73"/>
      <c r="J12" s="73"/>
      <c r="K12" s="73"/>
      <c r="L12" s="73"/>
      <c r="M12" s="3">
        <v>18</v>
      </c>
      <c r="N12" s="3">
        <v>18</v>
      </c>
      <c r="O12" s="3">
        <v>0</v>
      </c>
      <c r="P12" s="3">
        <v>0</v>
      </c>
      <c r="Q12" s="73">
        <v>0</v>
      </c>
      <c r="R12" s="73">
        <v>0</v>
      </c>
      <c r="S12" s="73">
        <v>0</v>
      </c>
      <c r="T12" s="73">
        <v>0</v>
      </c>
    </row>
    <row r="13" spans="1:32" ht="18" customHeight="1" thickBot="1" x14ac:dyDescent="0.3">
      <c r="A13" s="42" t="s">
        <v>49</v>
      </c>
      <c r="B13" s="46" t="s">
        <v>13</v>
      </c>
      <c r="C13" s="6" t="s">
        <v>185</v>
      </c>
      <c r="D13" s="69">
        <v>174</v>
      </c>
      <c r="E13" s="69"/>
      <c r="F13" s="45">
        <f t="shared" ref="F13:F18" si="4">SUM(M13:T13)</f>
        <v>174</v>
      </c>
      <c r="G13" s="69">
        <v>0</v>
      </c>
      <c r="H13" s="73">
        <v>174</v>
      </c>
      <c r="I13" s="73"/>
      <c r="J13" s="73"/>
      <c r="K13" s="73"/>
      <c r="L13" s="73"/>
      <c r="M13" s="3">
        <v>38</v>
      </c>
      <c r="N13" s="3">
        <v>58</v>
      </c>
      <c r="O13" s="3">
        <v>30</v>
      </c>
      <c r="P13" s="3">
        <v>48</v>
      </c>
      <c r="Q13" s="73">
        <v>0</v>
      </c>
      <c r="R13" s="73">
        <v>0</v>
      </c>
      <c r="S13" s="73">
        <v>0</v>
      </c>
      <c r="T13" s="73">
        <v>0</v>
      </c>
    </row>
    <row r="14" spans="1:32" ht="16.5" customHeight="1" thickBot="1" x14ac:dyDescent="0.3">
      <c r="A14" s="47" t="s">
        <v>50</v>
      </c>
      <c r="B14" s="46" t="s">
        <v>14</v>
      </c>
      <c r="C14" s="44" t="s">
        <v>144</v>
      </c>
      <c r="D14" s="69">
        <v>174</v>
      </c>
      <c r="E14" s="69"/>
      <c r="F14" s="45">
        <f t="shared" si="4"/>
        <v>174</v>
      </c>
      <c r="G14" s="69">
        <v>138</v>
      </c>
      <c r="H14" s="73">
        <v>36</v>
      </c>
      <c r="I14" s="73"/>
      <c r="J14" s="73"/>
      <c r="K14" s="73"/>
      <c r="L14" s="73"/>
      <c r="M14" s="3">
        <v>52</v>
      </c>
      <c r="N14" s="3">
        <v>50</v>
      </c>
      <c r="O14" s="3">
        <v>30</v>
      </c>
      <c r="P14" s="3">
        <v>42</v>
      </c>
      <c r="Q14" s="73">
        <v>0</v>
      </c>
      <c r="R14" s="73">
        <v>0</v>
      </c>
      <c r="S14" s="73">
        <v>0</v>
      </c>
      <c r="T14" s="73">
        <v>0</v>
      </c>
    </row>
    <row r="15" spans="1:32" ht="19.5" customHeight="1" thickBot="1" x14ac:dyDescent="0.3">
      <c r="A15" s="42" t="s">
        <v>51</v>
      </c>
      <c r="B15" s="46" t="s">
        <v>15</v>
      </c>
      <c r="C15" s="44" t="s">
        <v>144</v>
      </c>
      <c r="D15" s="69">
        <v>172</v>
      </c>
      <c r="E15" s="69"/>
      <c r="F15" s="45">
        <f t="shared" si="4"/>
        <v>172</v>
      </c>
      <c r="G15" s="69">
        <v>6</v>
      </c>
      <c r="H15" s="73">
        <v>166</v>
      </c>
      <c r="I15" s="73"/>
      <c r="J15" s="73"/>
      <c r="K15" s="73"/>
      <c r="L15" s="73"/>
      <c r="M15" s="3">
        <v>30</v>
      </c>
      <c r="N15" s="3">
        <v>60</v>
      </c>
      <c r="O15" s="3">
        <v>28</v>
      </c>
      <c r="P15" s="3">
        <v>54</v>
      </c>
      <c r="Q15" s="73">
        <v>0</v>
      </c>
      <c r="R15" s="73">
        <v>0</v>
      </c>
      <c r="S15" s="73">
        <v>0</v>
      </c>
      <c r="T15" s="73">
        <v>0</v>
      </c>
    </row>
    <row r="16" spans="1:32" ht="19.5" customHeight="1" thickBot="1" x14ac:dyDescent="0.3">
      <c r="A16" s="47" t="s">
        <v>75</v>
      </c>
      <c r="B16" s="46" t="s">
        <v>38</v>
      </c>
      <c r="C16" s="44" t="s">
        <v>144</v>
      </c>
      <c r="D16" s="69">
        <v>82</v>
      </c>
      <c r="E16" s="69"/>
      <c r="F16" s="45">
        <f t="shared" si="4"/>
        <v>82</v>
      </c>
      <c r="G16" s="69">
        <v>62</v>
      </c>
      <c r="H16" s="73">
        <v>20</v>
      </c>
      <c r="I16" s="73"/>
      <c r="J16" s="73"/>
      <c r="K16" s="73"/>
      <c r="L16" s="73"/>
      <c r="M16" s="3">
        <v>20</v>
      </c>
      <c r="N16" s="3">
        <v>22</v>
      </c>
      <c r="O16" s="3">
        <v>20</v>
      </c>
      <c r="P16" s="3">
        <v>20</v>
      </c>
      <c r="Q16" s="73">
        <v>0</v>
      </c>
      <c r="R16" s="73">
        <v>0</v>
      </c>
      <c r="S16" s="73">
        <v>0</v>
      </c>
      <c r="T16" s="73">
        <v>0</v>
      </c>
    </row>
    <row r="17" spans="1:20" ht="19.5" customHeight="1" thickBot="1" x14ac:dyDescent="0.3">
      <c r="A17" s="47" t="s">
        <v>76</v>
      </c>
      <c r="B17" s="48" t="s">
        <v>112</v>
      </c>
      <c r="C17" s="44" t="s">
        <v>175</v>
      </c>
      <c r="D17" s="45">
        <v>240</v>
      </c>
      <c r="E17" s="45"/>
      <c r="F17" s="45">
        <f t="shared" si="4"/>
        <v>240</v>
      </c>
      <c r="G17" s="45">
        <v>196</v>
      </c>
      <c r="H17" s="3">
        <v>44</v>
      </c>
      <c r="I17" s="3"/>
      <c r="J17" s="3"/>
      <c r="K17" s="3"/>
      <c r="L17" s="3"/>
      <c r="M17" s="3">
        <v>66</v>
      </c>
      <c r="N17" s="3">
        <v>76</v>
      </c>
      <c r="O17" s="3">
        <v>30</v>
      </c>
      <c r="P17" s="3">
        <v>68</v>
      </c>
      <c r="Q17" s="73">
        <v>0</v>
      </c>
      <c r="R17" s="73">
        <v>0</v>
      </c>
      <c r="S17" s="73">
        <v>0</v>
      </c>
      <c r="T17" s="73">
        <v>0</v>
      </c>
    </row>
    <row r="18" spans="1:20" ht="18.75" customHeight="1" thickBot="1" x14ac:dyDescent="0.3">
      <c r="A18" s="47" t="s">
        <v>139</v>
      </c>
      <c r="B18" s="46" t="s">
        <v>89</v>
      </c>
      <c r="C18" s="44" t="s">
        <v>154</v>
      </c>
      <c r="D18" s="69">
        <v>36</v>
      </c>
      <c r="E18" s="69"/>
      <c r="F18" s="45">
        <f t="shared" si="4"/>
        <v>36</v>
      </c>
      <c r="G18" s="69">
        <v>28</v>
      </c>
      <c r="H18" s="73">
        <v>8</v>
      </c>
      <c r="I18" s="73"/>
      <c r="J18" s="73"/>
      <c r="K18" s="73"/>
      <c r="L18" s="73"/>
      <c r="M18" s="3">
        <v>0</v>
      </c>
      <c r="N18" s="3">
        <v>0</v>
      </c>
      <c r="O18" s="3">
        <v>36</v>
      </c>
      <c r="P18" s="3">
        <v>0</v>
      </c>
      <c r="Q18" s="73">
        <v>0</v>
      </c>
      <c r="R18" s="73">
        <v>0</v>
      </c>
      <c r="S18" s="73">
        <v>0</v>
      </c>
      <c r="T18" s="73">
        <v>0</v>
      </c>
    </row>
    <row r="19" spans="1:20" ht="42" customHeight="1" thickBot="1" x14ac:dyDescent="0.3">
      <c r="A19" s="16" t="s">
        <v>52</v>
      </c>
      <c r="B19" s="22" t="s">
        <v>56</v>
      </c>
      <c r="C19" s="17" t="s">
        <v>188</v>
      </c>
      <c r="D19" s="16">
        <f>SUM(D20:D23)</f>
        <v>742</v>
      </c>
      <c r="E19" s="16">
        <f t="shared" ref="E19:H19" si="5">SUM(E20:E23)</f>
        <v>0</v>
      </c>
      <c r="F19" s="16">
        <f t="shared" si="5"/>
        <v>742</v>
      </c>
      <c r="G19" s="16">
        <f t="shared" si="5"/>
        <v>422</v>
      </c>
      <c r="H19" s="16">
        <f t="shared" si="5"/>
        <v>320</v>
      </c>
      <c r="I19" s="16">
        <f t="shared" ref="I19:L19" si="6">SUM(I20:I25)</f>
        <v>0</v>
      </c>
      <c r="J19" s="16">
        <f t="shared" si="6"/>
        <v>0</v>
      </c>
      <c r="K19" s="16">
        <f t="shared" si="6"/>
        <v>0</v>
      </c>
      <c r="L19" s="16">
        <f t="shared" si="6"/>
        <v>0</v>
      </c>
      <c r="M19" s="16">
        <f>SUM(M20:M23)</f>
        <v>204</v>
      </c>
      <c r="N19" s="16">
        <f t="shared" ref="N19:T19" si="7">SUM(N20:N23)</f>
        <v>256</v>
      </c>
      <c r="O19" s="16">
        <f t="shared" si="7"/>
        <v>132</v>
      </c>
      <c r="P19" s="16">
        <f t="shared" si="7"/>
        <v>150</v>
      </c>
      <c r="Q19" s="16">
        <f t="shared" si="7"/>
        <v>0</v>
      </c>
      <c r="R19" s="16">
        <f t="shared" si="7"/>
        <v>0</v>
      </c>
      <c r="S19" s="16">
        <f t="shared" si="7"/>
        <v>0</v>
      </c>
      <c r="T19" s="16">
        <f t="shared" si="7"/>
        <v>0</v>
      </c>
    </row>
    <row r="20" spans="1:20" ht="21" customHeight="1" thickBot="1" x14ac:dyDescent="0.3">
      <c r="A20" s="47" t="s">
        <v>53</v>
      </c>
      <c r="B20" s="48" t="s">
        <v>90</v>
      </c>
      <c r="C20" s="44" t="s">
        <v>174</v>
      </c>
      <c r="D20" s="69">
        <v>320</v>
      </c>
      <c r="E20" s="69"/>
      <c r="F20" s="45">
        <f>SUM(M20:T20)</f>
        <v>320</v>
      </c>
      <c r="G20" s="69">
        <v>160</v>
      </c>
      <c r="H20" s="73">
        <v>160</v>
      </c>
      <c r="I20" s="73"/>
      <c r="J20" s="73"/>
      <c r="K20" s="73"/>
      <c r="L20" s="73"/>
      <c r="M20" s="3">
        <v>104</v>
      </c>
      <c r="N20" s="3">
        <v>94</v>
      </c>
      <c r="O20" s="3">
        <v>48</v>
      </c>
      <c r="P20" s="3">
        <v>74</v>
      </c>
      <c r="Q20" s="73">
        <v>0</v>
      </c>
      <c r="R20" s="73">
        <v>0</v>
      </c>
      <c r="S20" s="73">
        <v>0</v>
      </c>
      <c r="T20" s="73">
        <v>0</v>
      </c>
    </row>
    <row r="21" spans="1:20" ht="21" customHeight="1" thickBot="1" x14ac:dyDescent="0.3">
      <c r="A21" s="47" t="s">
        <v>54</v>
      </c>
      <c r="B21" s="49" t="s">
        <v>113</v>
      </c>
      <c r="C21" s="44" t="s">
        <v>175</v>
      </c>
      <c r="D21" s="69">
        <v>146</v>
      </c>
      <c r="E21" s="69"/>
      <c r="F21" s="45">
        <f t="shared" ref="F21:F25" si="8">SUM(M21:T21)</f>
        <v>146</v>
      </c>
      <c r="G21" s="69">
        <v>66</v>
      </c>
      <c r="H21" s="73">
        <v>80</v>
      </c>
      <c r="I21" s="73"/>
      <c r="J21" s="73"/>
      <c r="K21" s="73"/>
      <c r="L21" s="73"/>
      <c r="M21" s="3">
        <v>40</v>
      </c>
      <c r="N21" s="3">
        <v>46</v>
      </c>
      <c r="O21" s="3">
        <v>30</v>
      </c>
      <c r="P21" s="3">
        <v>30</v>
      </c>
      <c r="Q21" s="73">
        <v>0</v>
      </c>
      <c r="R21" s="73">
        <v>0</v>
      </c>
      <c r="S21" s="73">
        <v>0</v>
      </c>
      <c r="T21" s="73">
        <v>0</v>
      </c>
    </row>
    <row r="22" spans="1:20" ht="21" customHeight="1" thickBot="1" x14ac:dyDescent="0.3">
      <c r="A22" s="47" t="s">
        <v>55</v>
      </c>
      <c r="B22" s="46" t="s">
        <v>114</v>
      </c>
      <c r="C22" s="44" t="s">
        <v>144</v>
      </c>
      <c r="D22" s="69">
        <v>144</v>
      </c>
      <c r="E22" s="69"/>
      <c r="F22" s="45">
        <f t="shared" si="8"/>
        <v>144</v>
      </c>
      <c r="G22" s="69">
        <v>96</v>
      </c>
      <c r="H22" s="73">
        <v>48</v>
      </c>
      <c r="I22" s="73"/>
      <c r="J22" s="73"/>
      <c r="K22" s="73"/>
      <c r="L22" s="73"/>
      <c r="M22" s="3">
        <v>30</v>
      </c>
      <c r="N22" s="3">
        <v>38</v>
      </c>
      <c r="O22" s="73">
        <v>30</v>
      </c>
      <c r="P22" s="73">
        <v>46</v>
      </c>
      <c r="Q22" s="73">
        <v>0</v>
      </c>
      <c r="R22" s="73">
        <v>0</v>
      </c>
      <c r="S22" s="73">
        <v>0</v>
      </c>
      <c r="T22" s="73">
        <v>0</v>
      </c>
    </row>
    <row r="23" spans="1:20" ht="19.5" customHeight="1" thickBot="1" x14ac:dyDescent="0.3">
      <c r="A23" s="47" t="s">
        <v>115</v>
      </c>
      <c r="B23" s="49" t="s">
        <v>116</v>
      </c>
      <c r="C23" s="44" t="s">
        <v>154</v>
      </c>
      <c r="D23" s="69">
        <v>132</v>
      </c>
      <c r="E23" s="69"/>
      <c r="F23" s="45">
        <f t="shared" si="8"/>
        <v>132</v>
      </c>
      <c r="G23" s="69">
        <v>100</v>
      </c>
      <c r="H23" s="73">
        <v>32</v>
      </c>
      <c r="I23" s="73"/>
      <c r="J23" s="73"/>
      <c r="K23" s="73"/>
      <c r="L23" s="73"/>
      <c r="M23" s="3">
        <v>30</v>
      </c>
      <c r="N23" s="3">
        <v>78</v>
      </c>
      <c r="O23" s="73">
        <v>24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</row>
    <row r="24" spans="1:20" ht="33" customHeight="1" thickBot="1" x14ac:dyDescent="0.3">
      <c r="A24" s="16" t="s">
        <v>140</v>
      </c>
      <c r="B24" s="22" t="s">
        <v>141</v>
      </c>
      <c r="C24" s="17" t="s">
        <v>162</v>
      </c>
      <c r="D24" s="56">
        <f>SUM(D25)</f>
        <v>36</v>
      </c>
      <c r="E24" s="56">
        <f t="shared" ref="E24:T24" si="9">SUM(E25)</f>
        <v>0</v>
      </c>
      <c r="F24" s="56">
        <f t="shared" si="9"/>
        <v>36</v>
      </c>
      <c r="G24" s="56">
        <f t="shared" si="9"/>
        <v>36</v>
      </c>
      <c r="H24" s="56">
        <f t="shared" si="9"/>
        <v>0</v>
      </c>
      <c r="I24" s="56">
        <f t="shared" si="9"/>
        <v>0</v>
      </c>
      <c r="J24" s="56">
        <f t="shared" si="9"/>
        <v>0</v>
      </c>
      <c r="K24" s="56">
        <f t="shared" si="9"/>
        <v>0</v>
      </c>
      <c r="L24" s="56">
        <f t="shared" si="9"/>
        <v>0</v>
      </c>
      <c r="M24" s="56">
        <f t="shared" si="9"/>
        <v>0</v>
      </c>
      <c r="N24" s="56">
        <f t="shared" si="9"/>
        <v>0</v>
      </c>
      <c r="O24" s="56">
        <f t="shared" si="9"/>
        <v>18</v>
      </c>
      <c r="P24" s="56">
        <f t="shared" si="9"/>
        <v>18</v>
      </c>
      <c r="Q24" s="56">
        <f t="shared" si="9"/>
        <v>0</v>
      </c>
      <c r="R24" s="56">
        <f t="shared" si="9"/>
        <v>0</v>
      </c>
      <c r="S24" s="56">
        <f t="shared" si="9"/>
        <v>0</v>
      </c>
      <c r="T24" s="56">
        <f t="shared" si="9"/>
        <v>0</v>
      </c>
    </row>
    <row r="25" spans="1:20" ht="31.5" customHeight="1" thickBot="1" x14ac:dyDescent="0.3">
      <c r="A25" s="55" t="s">
        <v>142</v>
      </c>
      <c r="B25" s="4" t="s">
        <v>130</v>
      </c>
      <c r="C25" s="44" t="s">
        <v>144</v>
      </c>
      <c r="D25" s="69">
        <v>36</v>
      </c>
      <c r="E25" s="69"/>
      <c r="F25" s="45">
        <f t="shared" si="8"/>
        <v>36</v>
      </c>
      <c r="G25" s="69">
        <v>36</v>
      </c>
      <c r="H25" s="73">
        <v>0</v>
      </c>
      <c r="I25" s="73"/>
      <c r="J25" s="73"/>
      <c r="K25" s="73"/>
      <c r="L25" s="73"/>
      <c r="M25" s="3">
        <v>0</v>
      </c>
      <c r="N25" s="3">
        <v>0</v>
      </c>
      <c r="O25" s="73">
        <v>18</v>
      </c>
      <c r="P25" s="73">
        <v>18</v>
      </c>
      <c r="Q25" s="73">
        <v>0</v>
      </c>
      <c r="R25" s="73">
        <v>0</v>
      </c>
      <c r="S25" s="73">
        <v>0</v>
      </c>
      <c r="T25" s="73">
        <v>0</v>
      </c>
    </row>
    <row r="26" spans="1:20" ht="25.5" customHeight="1" thickBot="1" x14ac:dyDescent="0.3">
      <c r="A26" s="66" t="s">
        <v>152</v>
      </c>
      <c r="B26" s="67" t="s">
        <v>66</v>
      </c>
      <c r="C26" s="6"/>
      <c r="D26" s="53">
        <v>108</v>
      </c>
      <c r="E26" s="73"/>
      <c r="F26" s="3"/>
      <c r="G26" s="73"/>
      <c r="H26" s="73"/>
      <c r="I26" s="73"/>
      <c r="J26" s="53">
        <v>108</v>
      </c>
      <c r="K26" s="73"/>
      <c r="L26" s="73"/>
      <c r="M26" s="3"/>
      <c r="N26" s="3"/>
      <c r="O26" s="73"/>
      <c r="P26" s="73"/>
      <c r="Q26" s="73"/>
      <c r="R26" s="73"/>
      <c r="S26" s="73"/>
      <c r="T26" s="73"/>
    </row>
    <row r="27" spans="1:20" ht="29.25" customHeight="1" thickBot="1" x14ac:dyDescent="0.3">
      <c r="A27" s="11" t="s">
        <v>16</v>
      </c>
      <c r="B27" s="23" t="s">
        <v>39</v>
      </c>
      <c r="C27" s="15" t="s">
        <v>191</v>
      </c>
      <c r="D27" s="12">
        <f t="shared" ref="D27:T27" si="10">D28+D40</f>
        <v>3564</v>
      </c>
      <c r="E27" s="12">
        <f t="shared" si="10"/>
        <v>194</v>
      </c>
      <c r="F27" s="12">
        <f t="shared" si="10"/>
        <v>2506</v>
      </c>
      <c r="G27" s="14">
        <f t="shared" si="10"/>
        <v>1004</v>
      </c>
      <c r="H27" s="14">
        <f t="shared" si="10"/>
        <v>1502</v>
      </c>
      <c r="I27" s="14">
        <f t="shared" si="10"/>
        <v>864</v>
      </c>
      <c r="J27" s="14">
        <f>SUM(J61)</f>
        <v>108</v>
      </c>
      <c r="K27" s="14">
        <f t="shared" si="10"/>
        <v>2268</v>
      </c>
      <c r="L27" s="14">
        <f t="shared" si="10"/>
        <v>1296</v>
      </c>
      <c r="M27" s="12">
        <f t="shared" si="10"/>
        <v>82</v>
      </c>
      <c r="N27" s="12">
        <f t="shared" si="10"/>
        <v>164</v>
      </c>
      <c r="O27" s="12">
        <f t="shared" si="10"/>
        <v>220</v>
      </c>
      <c r="P27" s="12">
        <f t="shared" si="10"/>
        <v>200</v>
      </c>
      <c r="Q27" s="12">
        <f t="shared" si="10"/>
        <v>486</v>
      </c>
      <c r="R27" s="12">
        <f t="shared" si="10"/>
        <v>702</v>
      </c>
      <c r="S27" s="12">
        <f t="shared" si="10"/>
        <v>450</v>
      </c>
      <c r="T27" s="12">
        <f t="shared" si="10"/>
        <v>396</v>
      </c>
    </row>
    <row r="28" spans="1:20" ht="29.25" customHeight="1" thickBot="1" x14ac:dyDescent="0.3">
      <c r="A28" s="11" t="s">
        <v>17</v>
      </c>
      <c r="B28" s="23" t="s">
        <v>59</v>
      </c>
      <c r="C28" s="15" t="s">
        <v>190</v>
      </c>
      <c r="D28" s="12">
        <f>SUM(D29:D39)</f>
        <v>732</v>
      </c>
      <c r="E28" s="12">
        <f>SUM(E29:E39)</f>
        <v>48</v>
      </c>
      <c r="F28" s="12">
        <f>SUM(F29:F39)</f>
        <v>684</v>
      </c>
      <c r="G28" s="12">
        <f>SUM(G29:G39)</f>
        <v>250</v>
      </c>
      <c r="H28" s="12">
        <f>SUM(H29:H39)</f>
        <v>434</v>
      </c>
      <c r="I28" s="12">
        <f t="shared" ref="I28:T28" si="11">SUM(I29:I39)</f>
        <v>0</v>
      </c>
      <c r="J28" s="12">
        <f t="shared" si="11"/>
        <v>0</v>
      </c>
      <c r="K28" s="12">
        <f t="shared" si="11"/>
        <v>324</v>
      </c>
      <c r="L28" s="12">
        <f t="shared" si="11"/>
        <v>408</v>
      </c>
      <c r="M28" s="12">
        <f t="shared" si="11"/>
        <v>82</v>
      </c>
      <c r="N28" s="12">
        <f t="shared" si="11"/>
        <v>164</v>
      </c>
      <c r="O28" s="12">
        <f t="shared" si="11"/>
        <v>30</v>
      </c>
      <c r="P28" s="12">
        <f t="shared" si="11"/>
        <v>0</v>
      </c>
      <c r="Q28" s="12">
        <f t="shared" si="11"/>
        <v>180</v>
      </c>
      <c r="R28" s="12">
        <f t="shared" si="11"/>
        <v>114</v>
      </c>
      <c r="S28" s="12">
        <f t="shared" si="11"/>
        <v>62</v>
      </c>
      <c r="T28" s="12">
        <f t="shared" si="11"/>
        <v>100</v>
      </c>
    </row>
    <row r="29" spans="1:20" ht="21.75" customHeight="1" thickBot="1" x14ac:dyDescent="0.3">
      <c r="A29" s="18" t="s">
        <v>18</v>
      </c>
      <c r="B29" s="24" t="s">
        <v>91</v>
      </c>
      <c r="C29" s="6" t="s">
        <v>176</v>
      </c>
      <c r="D29" s="73">
        <v>86</v>
      </c>
      <c r="E29" s="73">
        <v>8</v>
      </c>
      <c r="F29" s="7">
        <v>78</v>
      </c>
      <c r="G29" s="7">
        <v>46</v>
      </c>
      <c r="H29" s="73">
        <v>32</v>
      </c>
      <c r="I29" s="73"/>
      <c r="J29" s="73"/>
      <c r="K29" s="53">
        <v>54</v>
      </c>
      <c r="L29" s="53">
        <v>32</v>
      </c>
      <c r="M29" s="3">
        <v>42</v>
      </c>
      <c r="N29" s="3">
        <v>44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22.5" customHeight="1" thickBot="1" x14ac:dyDescent="0.3">
      <c r="A30" s="18" t="s">
        <v>19</v>
      </c>
      <c r="B30" s="19" t="s">
        <v>24</v>
      </c>
      <c r="C30" s="6" t="s">
        <v>150</v>
      </c>
      <c r="D30" s="73">
        <f t="shared" ref="D30:D33" si="12">SUM(E30:F30)</f>
        <v>36</v>
      </c>
      <c r="E30" s="73">
        <v>4</v>
      </c>
      <c r="F30" s="7">
        <f t="shared" ref="F30" si="13">SUM(G30:H30)</f>
        <v>32</v>
      </c>
      <c r="G30" s="7">
        <v>26</v>
      </c>
      <c r="H30" s="73">
        <v>6</v>
      </c>
      <c r="I30" s="73"/>
      <c r="J30" s="73"/>
      <c r="K30" s="53">
        <v>36</v>
      </c>
      <c r="L30" s="53"/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36</v>
      </c>
      <c r="S30" s="3">
        <v>0</v>
      </c>
      <c r="T30" s="3">
        <v>0</v>
      </c>
    </row>
    <row r="31" spans="1:20" ht="21" customHeight="1" thickBot="1" x14ac:dyDescent="0.3">
      <c r="A31" s="18" t="s">
        <v>20</v>
      </c>
      <c r="B31" s="19" t="s">
        <v>92</v>
      </c>
      <c r="C31" s="6" t="s">
        <v>146</v>
      </c>
      <c r="D31" s="73">
        <v>40</v>
      </c>
      <c r="E31" s="73">
        <v>4</v>
      </c>
      <c r="F31" s="7">
        <v>36</v>
      </c>
      <c r="G31" s="7">
        <v>28</v>
      </c>
      <c r="H31" s="73">
        <v>8</v>
      </c>
      <c r="I31" s="73"/>
      <c r="J31" s="73"/>
      <c r="K31" s="53">
        <v>40</v>
      </c>
      <c r="L31" s="53"/>
      <c r="M31" s="3">
        <v>40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21" customHeight="1" thickBot="1" x14ac:dyDescent="0.3">
      <c r="A32" s="18" t="s">
        <v>21</v>
      </c>
      <c r="B32" s="19" t="s">
        <v>109</v>
      </c>
      <c r="C32" s="6" t="s">
        <v>147</v>
      </c>
      <c r="D32" s="73">
        <v>66</v>
      </c>
      <c r="E32" s="73">
        <v>4</v>
      </c>
      <c r="F32" s="7">
        <v>62</v>
      </c>
      <c r="G32" s="7">
        <v>38</v>
      </c>
      <c r="H32" s="73">
        <v>24</v>
      </c>
      <c r="I32" s="73"/>
      <c r="J32" s="73"/>
      <c r="K32" s="53">
        <v>36</v>
      </c>
      <c r="L32" s="53">
        <v>30</v>
      </c>
      <c r="M32" s="3">
        <v>0</v>
      </c>
      <c r="N32" s="3">
        <v>36</v>
      </c>
      <c r="O32" s="3">
        <v>30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21.75" customHeight="1" thickBot="1" x14ac:dyDescent="0.3">
      <c r="A33" s="18" t="s">
        <v>22</v>
      </c>
      <c r="B33" s="19" t="s">
        <v>93</v>
      </c>
      <c r="C33" s="5" t="s">
        <v>181</v>
      </c>
      <c r="D33" s="73">
        <f t="shared" si="12"/>
        <v>64</v>
      </c>
      <c r="E33" s="73">
        <v>4</v>
      </c>
      <c r="F33" s="7">
        <v>60</v>
      </c>
      <c r="G33" s="7">
        <v>44</v>
      </c>
      <c r="H33" s="73">
        <v>16</v>
      </c>
      <c r="I33" s="73"/>
      <c r="J33" s="73"/>
      <c r="K33" s="53">
        <v>36</v>
      </c>
      <c r="L33" s="53">
        <v>28</v>
      </c>
      <c r="M33" s="3">
        <v>0</v>
      </c>
      <c r="N33" s="3">
        <v>0</v>
      </c>
      <c r="O33" s="3">
        <v>0</v>
      </c>
      <c r="P33" s="3">
        <v>0</v>
      </c>
      <c r="Q33" s="3">
        <v>64</v>
      </c>
      <c r="R33" s="3">
        <v>0</v>
      </c>
      <c r="S33" s="3">
        <v>0</v>
      </c>
      <c r="T33" s="3">
        <v>0</v>
      </c>
    </row>
    <row r="34" spans="1:20" ht="33.75" customHeight="1" thickBot="1" x14ac:dyDescent="0.3">
      <c r="A34" s="18" t="s">
        <v>23</v>
      </c>
      <c r="B34" s="24" t="s">
        <v>58</v>
      </c>
      <c r="C34" s="6" t="s">
        <v>149</v>
      </c>
      <c r="D34" s="73">
        <v>166</v>
      </c>
      <c r="E34" s="73">
        <v>6</v>
      </c>
      <c r="F34" s="7">
        <v>160</v>
      </c>
      <c r="G34" s="7">
        <v>0</v>
      </c>
      <c r="H34" s="73">
        <v>160</v>
      </c>
      <c r="I34" s="73"/>
      <c r="J34" s="73"/>
      <c r="K34" s="53">
        <v>82</v>
      </c>
      <c r="L34" s="53">
        <v>84</v>
      </c>
      <c r="M34" s="3">
        <v>0</v>
      </c>
      <c r="N34" s="3">
        <v>0</v>
      </c>
      <c r="O34" s="3">
        <v>0</v>
      </c>
      <c r="P34" s="3">
        <v>0</v>
      </c>
      <c r="Q34" s="3">
        <v>46</v>
      </c>
      <c r="R34" s="3">
        <v>40</v>
      </c>
      <c r="S34" s="3">
        <v>40</v>
      </c>
      <c r="T34" s="3">
        <v>40</v>
      </c>
    </row>
    <row r="35" spans="1:20" ht="21.75" customHeight="1" thickBot="1" x14ac:dyDescent="0.3">
      <c r="A35" s="18" t="s">
        <v>40</v>
      </c>
      <c r="B35" s="19" t="s">
        <v>15</v>
      </c>
      <c r="C35" s="6" t="s">
        <v>151</v>
      </c>
      <c r="D35" s="73">
        <v>110</v>
      </c>
      <c r="E35" s="73"/>
      <c r="F35" s="7">
        <v>110</v>
      </c>
      <c r="G35" s="7">
        <v>2</v>
      </c>
      <c r="H35" s="73">
        <v>108</v>
      </c>
      <c r="I35" s="73"/>
      <c r="J35" s="73"/>
      <c r="K35" s="53">
        <v>40</v>
      </c>
      <c r="L35" s="53">
        <v>70</v>
      </c>
      <c r="M35" s="3">
        <v>0</v>
      </c>
      <c r="N35" s="3">
        <v>0</v>
      </c>
      <c r="O35" s="3">
        <v>0</v>
      </c>
      <c r="P35" s="3">
        <v>0</v>
      </c>
      <c r="Q35" s="81">
        <v>30</v>
      </c>
      <c r="R35" s="81">
        <v>38</v>
      </c>
      <c r="S35" s="81">
        <v>22</v>
      </c>
      <c r="T35" s="81">
        <v>20</v>
      </c>
    </row>
    <row r="36" spans="1:20" ht="21.75" customHeight="1" thickBot="1" x14ac:dyDescent="0.3">
      <c r="A36" s="18" t="s">
        <v>111</v>
      </c>
      <c r="B36" s="41" t="s">
        <v>110</v>
      </c>
      <c r="C36" s="6" t="s">
        <v>148</v>
      </c>
      <c r="D36" s="73">
        <v>44</v>
      </c>
      <c r="E36" s="73">
        <v>6</v>
      </c>
      <c r="F36" s="7">
        <v>38</v>
      </c>
      <c r="G36" s="7">
        <v>24</v>
      </c>
      <c r="H36" s="73">
        <v>14</v>
      </c>
      <c r="I36" s="73"/>
      <c r="J36" s="73"/>
      <c r="K36" s="53"/>
      <c r="L36" s="53">
        <v>44</v>
      </c>
      <c r="M36" s="3">
        <v>0</v>
      </c>
      <c r="N36" s="3">
        <v>44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20.25" customHeight="1" thickBot="1" x14ac:dyDescent="0.3">
      <c r="A37" s="18" t="s">
        <v>178</v>
      </c>
      <c r="B37" s="19" t="s">
        <v>171</v>
      </c>
      <c r="C37" s="5" t="s">
        <v>148</v>
      </c>
      <c r="D37" s="73">
        <v>40</v>
      </c>
      <c r="E37" s="69">
        <v>6</v>
      </c>
      <c r="F37" s="7">
        <v>34</v>
      </c>
      <c r="G37" s="28">
        <v>4</v>
      </c>
      <c r="H37" s="73">
        <v>30</v>
      </c>
      <c r="I37" s="73"/>
      <c r="J37" s="73"/>
      <c r="K37" s="53"/>
      <c r="L37" s="53">
        <v>40</v>
      </c>
      <c r="M37" s="3">
        <v>0</v>
      </c>
      <c r="N37" s="3">
        <v>40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20.25" customHeight="1" thickBot="1" x14ac:dyDescent="0.3">
      <c r="A38" s="18" t="s">
        <v>118</v>
      </c>
      <c r="B38" s="19" t="s">
        <v>123</v>
      </c>
      <c r="C38" s="5" t="s">
        <v>151</v>
      </c>
      <c r="D38" s="73">
        <v>40</v>
      </c>
      <c r="E38" s="69">
        <v>2</v>
      </c>
      <c r="F38" s="7">
        <v>38</v>
      </c>
      <c r="G38" s="28">
        <v>20</v>
      </c>
      <c r="H38" s="73">
        <v>18</v>
      </c>
      <c r="I38" s="73"/>
      <c r="J38" s="73"/>
      <c r="K38" s="53"/>
      <c r="L38" s="53">
        <v>40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40</v>
      </c>
    </row>
    <row r="39" spans="1:20" ht="20.25" customHeight="1" thickBot="1" x14ac:dyDescent="0.3">
      <c r="A39" s="18" t="s">
        <v>179</v>
      </c>
      <c r="B39" s="41" t="s">
        <v>121</v>
      </c>
      <c r="C39" s="5" t="s">
        <v>155</v>
      </c>
      <c r="D39" s="73">
        <v>40</v>
      </c>
      <c r="E39" s="73">
        <v>4</v>
      </c>
      <c r="F39" s="7">
        <v>36</v>
      </c>
      <c r="G39" s="7">
        <v>18</v>
      </c>
      <c r="H39" s="73">
        <v>18</v>
      </c>
      <c r="I39" s="73"/>
      <c r="J39" s="73"/>
      <c r="K39" s="73"/>
      <c r="L39" s="53">
        <v>40</v>
      </c>
      <c r="M39" s="3">
        <v>0</v>
      </c>
      <c r="N39" s="3">
        <v>0</v>
      </c>
      <c r="O39" s="3">
        <v>0</v>
      </c>
      <c r="P39" s="3">
        <v>0</v>
      </c>
      <c r="Q39" s="3">
        <v>40</v>
      </c>
      <c r="R39" s="3">
        <v>0</v>
      </c>
      <c r="S39" s="3">
        <v>0</v>
      </c>
      <c r="T39" s="3">
        <v>0</v>
      </c>
    </row>
    <row r="40" spans="1:20" ht="21.75" customHeight="1" thickBot="1" x14ac:dyDescent="0.3">
      <c r="A40" s="16" t="s">
        <v>25</v>
      </c>
      <c r="B40" s="13" t="s">
        <v>26</v>
      </c>
      <c r="C40" s="15" t="s">
        <v>161</v>
      </c>
      <c r="D40" s="12">
        <f>SUM(D41,D46,D53,D57)</f>
        <v>2832</v>
      </c>
      <c r="E40" s="12">
        <f t="shared" ref="E40:L40" si="14">SUM(E41,E46,E53,E57)</f>
        <v>146</v>
      </c>
      <c r="F40" s="12">
        <f t="shared" si="14"/>
        <v>1822</v>
      </c>
      <c r="G40" s="12">
        <f t="shared" si="14"/>
        <v>754</v>
      </c>
      <c r="H40" s="12">
        <f t="shared" si="14"/>
        <v>1068</v>
      </c>
      <c r="I40" s="12">
        <f t="shared" si="14"/>
        <v>864</v>
      </c>
      <c r="J40" s="12">
        <f t="shared" si="14"/>
        <v>0</v>
      </c>
      <c r="K40" s="12">
        <f t="shared" si="14"/>
        <v>1944</v>
      </c>
      <c r="L40" s="12">
        <f t="shared" si="14"/>
        <v>888</v>
      </c>
      <c r="M40" s="12">
        <f t="shared" ref="M40:T40" si="15">M41+M46+M53+M57</f>
        <v>0</v>
      </c>
      <c r="N40" s="12">
        <f t="shared" si="15"/>
        <v>0</v>
      </c>
      <c r="O40" s="12">
        <f t="shared" si="15"/>
        <v>190</v>
      </c>
      <c r="P40" s="12">
        <f t="shared" si="15"/>
        <v>200</v>
      </c>
      <c r="Q40" s="12">
        <f t="shared" si="15"/>
        <v>306</v>
      </c>
      <c r="R40" s="12">
        <f t="shared" si="15"/>
        <v>588</v>
      </c>
      <c r="S40" s="12">
        <f t="shared" si="15"/>
        <v>388</v>
      </c>
      <c r="T40" s="12">
        <f t="shared" si="15"/>
        <v>296</v>
      </c>
    </row>
    <row r="41" spans="1:20" ht="36.75" customHeight="1" thickBot="1" x14ac:dyDescent="0.3">
      <c r="A41" s="40" t="s">
        <v>27</v>
      </c>
      <c r="B41" s="25" t="s">
        <v>94</v>
      </c>
      <c r="C41" s="15" t="s">
        <v>157</v>
      </c>
      <c r="D41" s="12">
        <f>SUM(D42:D45)</f>
        <v>650</v>
      </c>
      <c r="E41" s="12">
        <f t="shared" ref="E41:L41" si="16">SUM(E42:E45)</f>
        <v>40</v>
      </c>
      <c r="F41" s="12">
        <f t="shared" si="16"/>
        <v>466</v>
      </c>
      <c r="G41" s="12">
        <f t="shared" si="16"/>
        <v>276</v>
      </c>
      <c r="H41" s="12">
        <f t="shared" si="16"/>
        <v>190</v>
      </c>
      <c r="I41" s="12">
        <f t="shared" si="16"/>
        <v>144</v>
      </c>
      <c r="J41" s="12">
        <f t="shared" si="16"/>
        <v>0</v>
      </c>
      <c r="K41" s="12">
        <f t="shared" si="16"/>
        <v>424</v>
      </c>
      <c r="L41" s="12">
        <f t="shared" si="16"/>
        <v>226</v>
      </c>
      <c r="M41" s="12">
        <f>SUM(M42:M43)</f>
        <v>0</v>
      </c>
      <c r="N41" s="12">
        <f t="shared" ref="N41:T41" si="17">SUM(N42:N43)</f>
        <v>0</v>
      </c>
      <c r="O41" s="12">
        <f t="shared" si="17"/>
        <v>108</v>
      </c>
      <c r="P41" s="12">
        <f t="shared" si="17"/>
        <v>118</v>
      </c>
      <c r="Q41" s="12">
        <f t="shared" si="17"/>
        <v>120</v>
      </c>
      <c r="R41" s="12">
        <f t="shared" si="17"/>
        <v>160</v>
      </c>
      <c r="S41" s="12">
        <f t="shared" si="17"/>
        <v>0</v>
      </c>
      <c r="T41" s="12">
        <f t="shared" si="17"/>
        <v>0</v>
      </c>
    </row>
    <row r="42" spans="1:20" ht="21.75" customHeight="1" thickBot="1" x14ac:dyDescent="0.3">
      <c r="A42" s="18" t="s">
        <v>98</v>
      </c>
      <c r="B42" s="24" t="s">
        <v>128</v>
      </c>
      <c r="C42" s="6" t="s">
        <v>150</v>
      </c>
      <c r="D42" s="32">
        <v>290</v>
      </c>
      <c r="E42" s="32">
        <v>22</v>
      </c>
      <c r="F42" s="32">
        <v>268</v>
      </c>
      <c r="G42" s="32">
        <v>174</v>
      </c>
      <c r="H42" s="32">
        <v>94</v>
      </c>
      <c r="I42" s="7"/>
      <c r="J42" s="7"/>
      <c r="K42" s="57">
        <v>172</v>
      </c>
      <c r="L42" s="53">
        <v>118</v>
      </c>
      <c r="M42" s="3">
        <v>0</v>
      </c>
      <c r="N42" s="3">
        <v>0</v>
      </c>
      <c r="O42" s="3">
        <v>68</v>
      </c>
      <c r="P42" s="3">
        <v>54</v>
      </c>
      <c r="Q42" s="3">
        <v>70</v>
      </c>
      <c r="R42" s="3">
        <v>98</v>
      </c>
      <c r="S42" s="73">
        <v>0</v>
      </c>
      <c r="T42" s="73">
        <v>0</v>
      </c>
    </row>
    <row r="43" spans="1:20" ht="19.5" customHeight="1" thickBot="1" x14ac:dyDescent="0.3">
      <c r="A43" s="18" t="s">
        <v>99</v>
      </c>
      <c r="B43" s="24" t="s">
        <v>95</v>
      </c>
      <c r="C43" s="6" t="s">
        <v>150</v>
      </c>
      <c r="D43" s="32">
        <v>216</v>
      </c>
      <c r="E43" s="32">
        <v>18</v>
      </c>
      <c r="F43" s="32">
        <v>198</v>
      </c>
      <c r="G43" s="32">
        <v>102</v>
      </c>
      <c r="H43" s="32">
        <v>96</v>
      </c>
      <c r="I43" s="7"/>
      <c r="J43" s="7"/>
      <c r="K43" s="57">
        <v>144</v>
      </c>
      <c r="L43" s="53">
        <v>72</v>
      </c>
      <c r="M43" s="3">
        <v>0</v>
      </c>
      <c r="N43" s="3">
        <v>0</v>
      </c>
      <c r="O43" s="3">
        <v>40</v>
      </c>
      <c r="P43" s="3">
        <v>64</v>
      </c>
      <c r="Q43" s="3">
        <v>50</v>
      </c>
      <c r="R43" s="3">
        <v>62</v>
      </c>
      <c r="S43" s="73">
        <v>0</v>
      </c>
      <c r="T43" s="73">
        <v>0</v>
      </c>
    </row>
    <row r="44" spans="1:20" ht="18.75" customHeight="1" thickBot="1" x14ac:dyDescent="0.3">
      <c r="A44" s="18" t="s">
        <v>28</v>
      </c>
      <c r="B44" s="19" t="s">
        <v>77</v>
      </c>
      <c r="C44" s="5" t="s">
        <v>155</v>
      </c>
      <c r="D44" s="73">
        <v>108</v>
      </c>
      <c r="E44" s="73"/>
      <c r="F44" s="7"/>
      <c r="G44" s="7"/>
      <c r="H44" s="7"/>
      <c r="I44" s="7">
        <v>108</v>
      </c>
      <c r="J44" s="7"/>
      <c r="K44" s="57">
        <v>72</v>
      </c>
      <c r="L44" s="53">
        <v>36</v>
      </c>
      <c r="M44" s="3">
        <v>0</v>
      </c>
      <c r="N44" s="3">
        <v>0</v>
      </c>
      <c r="O44" s="62">
        <v>0</v>
      </c>
      <c r="P44" s="62">
        <v>36</v>
      </c>
      <c r="Q44" s="62">
        <v>72</v>
      </c>
      <c r="R44" s="3">
        <v>0</v>
      </c>
      <c r="S44" s="3">
        <v>0</v>
      </c>
      <c r="T44" s="3">
        <v>0</v>
      </c>
    </row>
    <row r="45" spans="1:20" ht="18.75" customHeight="1" thickBot="1" x14ac:dyDescent="0.3">
      <c r="A45" s="18" t="s">
        <v>124</v>
      </c>
      <c r="B45" s="19" t="str">
        <f t="shared" ref="B45" si="18">B52</f>
        <v xml:space="preserve">Производственная практика </v>
      </c>
      <c r="C45" s="6" t="s">
        <v>150</v>
      </c>
      <c r="D45" s="73">
        <v>36</v>
      </c>
      <c r="E45" s="73"/>
      <c r="F45" s="7"/>
      <c r="G45" s="7"/>
      <c r="H45" s="7"/>
      <c r="I45" s="7">
        <v>36</v>
      </c>
      <c r="J45" s="7"/>
      <c r="K45" s="57">
        <v>36</v>
      </c>
      <c r="L45" s="53"/>
      <c r="M45" s="3">
        <v>0</v>
      </c>
      <c r="N45" s="3">
        <v>0</v>
      </c>
      <c r="O45" s="3">
        <v>0</v>
      </c>
      <c r="P45" s="3">
        <v>0</v>
      </c>
      <c r="Q45" s="62">
        <v>0</v>
      </c>
      <c r="R45" s="62">
        <v>36</v>
      </c>
      <c r="S45" s="3">
        <v>0</v>
      </c>
      <c r="T45" s="3">
        <v>0</v>
      </c>
    </row>
    <row r="46" spans="1:20" ht="22.5" customHeight="1" thickBot="1" x14ac:dyDescent="0.3">
      <c r="A46" s="26" t="s">
        <v>29</v>
      </c>
      <c r="B46" s="27" t="s">
        <v>96</v>
      </c>
      <c r="C46" s="17" t="s">
        <v>158</v>
      </c>
      <c r="D46" s="50">
        <f>SUM(D47:D52)</f>
        <v>1098</v>
      </c>
      <c r="E46" s="50">
        <f t="shared" ref="E46:L46" si="19">SUM(E47:E52)</f>
        <v>60</v>
      </c>
      <c r="F46" s="50">
        <f t="shared" si="19"/>
        <v>786</v>
      </c>
      <c r="G46" s="50">
        <f t="shared" si="19"/>
        <v>274</v>
      </c>
      <c r="H46" s="50">
        <f t="shared" si="19"/>
        <v>512</v>
      </c>
      <c r="I46" s="50">
        <f t="shared" si="19"/>
        <v>252</v>
      </c>
      <c r="J46" s="50">
        <f t="shared" si="19"/>
        <v>0</v>
      </c>
      <c r="K46" s="50">
        <f t="shared" si="19"/>
        <v>824</v>
      </c>
      <c r="L46" s="50">
        <f t="shared" si="19"/>
        <v>274</v>
      </c>
      <c r="M46" s="50">
        <f>SUM(M47:M50)</f>
        <v>0</v>
      </c>
      <c r="N46" s="50">
        <f t="shared" ref="N46:T46" si="20">SUM(N47:N50)</f>
        <v>0</v>
      </c>
      <c r="O46" s="50">
        <f t="shared" si="20"/>
        <v>82</v>
      </c>
      <c r="P46" s="50">
        <f t="shared" si="20"/>
        <v>82</v>
      </c>
      <c r="Q46" s="50">
        <f t="shared" si="20"/>
        <v>186</v>
      </c>
      <c r="R46" s="50">
        <f t="shared" si="20"/>
        <v>286</v>
      </c>
      <c r="S46" s="50">
        <f t="shared" si="20"/>
        <v>210</v>
      </c>
      <c r="T46" s="50">
        <f t="shared" si="20"/>
        <v>0</v>
      </c>
    </row>
    <row r="47" spans="1:20" ht="24" customHeight="1" thickBot="1" x14ac:dyDescent="0.3">
      <c r="A47" s="18" t="s">
        <v>97</v>
      </c>
      <c r="B47" s="24" t="s">
        <v>117</v>
      </c>
      <c r="C47" s="113" t="s">
        <v>160</v>
      </c>
      <c r="D47" s="32">
        <v>206</v>
      </c>
      <c r="E47" s="32">
        <v>10</v>
      </c>
      <c r="F47" s="32">
        <v>196</v>
      </c>
      <c r="G47" s="32">
        <v>36</v>
      </c>
      <c r="H47" s="32">
        <v>160</v>
      </c>
      <c r="I47" s="32"/>
      <c r="J47" s="52"/>
      <c r="K47" s="57">
        <v>144</v>
      </c>
      <c r="L47" s="53">
        <v>62</v>
      </c>
      <c r="M47" s="3">
        <v>0</v>
      </c>
      <c r="N47" s="3">
        <v>0</v>
      </c>
      <c r="O47" s="3">
        <v>36</v>
      </c>
      <c r="P47" s="3">
        <v>38</v>
      </c>
      <c r="Q47" s="3">
        <v>36</v>
      </c>
      <c r="R47" s="3">
        <v>50</v>
      </c>
      <c r="S47" s="73">
        <v>46</v>
      </c>
      <c r="T47" s="73">
        <v>0</v>
      </c>
    </row>
    <row r="48" spans="1:20" ht="21.75" customHeight="1" thickBot="1" x14ac:dyDescent="0.3">
      <c r="A48" s="18" t="s">
        <v>60</v>
      </c>
      <c r="B48" s="24" t="s">
        <v>170</v>
      </c>
      <c r="C48" s="114"/>
      <c r="D48" s="32">
        <v>270</v>
      </c>
      <c r="E48" s="32">
        <v>20</v>
      </c>
      <c r="F48" s="32">
        <v>250</v>
      </c>
      <c r="G48" s="32">
        <v>130</v>
      </c>
      <c r="H48" s="32">
        <v>120</v>
      </c>
      <c r="I48" s="32"/>
      <c r="J48" s="52"/>
      <c r="K48" s="57">
        <v>170</v>
      </c>
      <c r="L48" s="53">
        <v>100</v>
      </c>
      <c r="M48" s="3">
        <v>0</v>
      </c>
      <c r="N48" s="3">
        <v>0</v>
      </c>
      <c r="O48" s="3">
        <v>46</v>
      </c>
      <c r="P48" s="3">
        <v>44</v>
      </c>
      <c r="Q48" s="3">
        <v>50</v>
      </c>
      <c r="R48" s="3">
        <v>70</v>
      </c>
      <c r="S48" s="73">
        <v>60</v>
      </c>
      <c r="T48" s="73">
        <v>0</v>
      </c>
    </row>
    <row r="49" spans="1:20" ht="21.75" customHeight="1" thickBot="1" x14ac:dyDescent="0.3">
      <c r="A49" s="18" t="s">
        <v>100</v>
      </c>
      <c r="B49" s="24" t="s">
        <v>102</v>
      </c>
      <c r="C49" s="84" t="s">
        <v>160</v>
      </c>
      <c r="D49" s="32">
        <v>210</v>
      </c>
      <c r="E49" s="32">
        <v>14</v>
      </c>
      <c r="F49" s="32">
        <v>196</v>
      </c>
      <c r="G49" s="32">
        <v>60</v>
      </c>
      <c r="H49" s="32">
        <v>136</v>
      </c>
      <c r="I49" s="32"/>
      <c r="J49" s="52"/>
      <c r="K49" s="57">
        <v>134</v>
      </c>
      <c r="L49" s="53">
        <v>76</v>
      </c>
      <c r="M49" s="3">
        <v>0</v>
      </c>
      <c r="N49" s="3">
        <v>0</v>
      </c>
      <c r="O49" s="3">
        <v>0</v>
      </c>
      <c r="P49" s="3">
        <v>0</v>
      </c>
      <c r="Q49" s="3">
        <v>60</v>
      </c>
      <c r="R49" s="3">
        <v>110</v>
      </c>
      <c r="S49" s="73">
        <v>40</v>
      </c>
      <c r="T49" s="73">
        <v>0</v>
      </c>
    </row>
    <row r="50" spans="1:20" ht="25.5" customHeight="1" thickBot="1" x14ac:dyDescent="0.3">
      <c r="A50" s="18" t="s">
        <v>101</v>
      </c>
      <c r="B50" s="24" t="s">
        <v>103</v>
      </c>
      <c r="C50" s="84" t="s">
        <v>160</v>
      </c>
      <c r="D50" s="32">
        <f t="shared" ref="D50" si="21">E50+F50</f>
        <v>160</v>
      </c>
      <c r="E50" s="32">
        <v>16</v>
      </c>
      <c r="F50" s="32">
        <f t="shared" ref="F50" si="22">SUM(G50:H50)</f>
        <v>144</v>
      </c>
      <c r="G50" s="32">
        <v>48</v>
      </c>
      <c r="H50" s="32">
        <v>96</v>
      </c>
      <c r="I50" s="32"/>
      <c r="J50" s="52"/>
      <c r="K50" s="57">
        <v>160</v>
      </c>
      <c r="L50" s="53"/>
      <c r="M50" s="3">
        <v>0</v>
      </c>
      <c r="N50" s="3">
        <v>0</v>
      </c>
      <c r="O50" s="3">
        <v>0</v>
      </c>
      <c r="P50" s="3">
        <v>0</v>
      </c>
      <c r="Q50" s="3">
        <v>40</v>
      </c>
      <c r="R50" s="3">
        <v>56</v>
      </c>
      <c r="S50" s="73">
        <v>64</v>
      </c>
      <c r="T50" s="73">
        <v>0</v>
      </c>
    </row>
    <row r="51" spans="1:20" ht="23.25" customHeight="1" thickBot="1" x14ac:dyDescent="0.3">
      <c r="A51" s="18" t="s">
        <v>61</v>
      </c>
      <c r="B51" s="19" t="s">
        <v>77</v>
      </c>
      <c r="C51" s="5" t="s">
        <v>150</v>
      </c>
      <c r="D51" s="32">
        <v>180</v>
      </c>
      <c r="E51" s="32"/>
      <c r="F51" s="32"/>
      <c r="G51" s="32"/>
      <c r="H51" s="32"/>
      <c r="I51" s="32">
        <v>180</v>
      </c>
      <c r="J51" s="52"/>
      <c r="K51" s="57">
        <v>144</v>
      </c>
      <c r="L51" s="53">
        <v>36</v>
      </c>
      <c r="M51" s="3">
        <v>0</v>
      </c>
      <c r="N51" s="3">
        <v>0</v>
      </c>
      <c r="O51" s="62">
        <v>0</v>
      </c>
      <c r="P51" s="62">
        <v>72</v>
      </c>
      <c r="Q51" s="62">
        <v>36</v>
      </c>
      <c r="R51" s="62">
        <v>72</v>
      </c>
      <c r="S51" s="3">
        <v>0</v>
      </c>
      <c r="T51" s="3">
        <v>0</v>
      </c>
    </row>
    <row r="52" spans="1:20" ht="23.25" customHeight="1" thickBot="1" x14ac:dyDescent="0.3">
      <c r="A52" s="18" t="s">
        <v>30</v>
      </c>
      <c r="B52" s="19" t="s">
        <v>78</v>
      </c>
      <c r="C52" s="84" t="s">
        <v>160</v>
      </c>
      <c r="D52" s="32">
        <v>72</v>
      </c>
      <c r="E52" s="32"/>
      <c r="F52" s="32"/>
      <c r="G52" s="32"/>
      <c r="H52" s="32"/>
      <c r="I52" s="32">
        <v>72</v>
      </c>
      <c r="J52" s="52"/>
      <c r="K52" s="57">
        <v>72</v>
      </c>
      <c r="L52" s="53"/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62">
        <v>0</v>
      </c>
      <c r="S52" s="62">
        <v>72</v>
      </c>
      <c r="T52" s="3">
        <v>0</v>
      </c>
    </row>
    <row r="53" spans="1:20" ht="38.25" customHeight="1" thickBot="1" x14ac:dyDescent="0.3">
      <c r="A53" s="26" t="s">
        <v>31</v>
      </c>
      <c r="B53" s="27" t="s">
        <v>104</v>
      </c>
      <c r="C53" s="17" t="s">
        <v>159</v>
      </c>
      <c r="D53" s="12">
        <f>SUM(D54:D56)</f>
        <v>680</v>
      </c>
      <c r="E53" s="12">
        <f t="shared" ref="E53:L53" si="23">SUM(E54:E56)</f>
        <v>26</v>
      </c>
      <c r="F53" s="12">
        <f t="shared" si="23"/>
        <v>294</v>
      </c>
      <c r="G53" s="12">
        <f t="shared" si="23"/>
        <v>100</v>
      </c>
      <c r="H53" s="12">
        <f t="shared" si="23"/>
        <v>194</v>
      </c>
      <c r="I53" s="12">
        <f t="shared" si="23"/>
        <v>360</v>
      </c>
      <c r="J53" s="12">
        <f t="shared" si="23"/>
        <v>0</v>
      </c>
      <c r="K53" s="12">
        <f t="shared" si="23"/>
        <v>364</v>
      </c>
      <c r="L53" s="12">
        <f t="shared" si="23"/>
        <v>316</v>
      </c>
      <c r="M53" s="12">
        <f t="shared" ref="M53:T53" si="24">SUM(M54:M54)</f>
        <v>0</v>
      </c>
      <c r="N53" s="12">
        <f t="shared" si="24"/>
        <v>0</v>
      </c>
      <c r="O53" s="12">
        <f t="shared" si="24"/>
        <v>0</v>
      </c>
      <c r="P53" s="12">
        <f t="shared" si="24"/>
        <v>0</v>
      </c>
      <c r="Q53" s="12">
        <f t="shared" si="24"/>
        <v>0</v>
      </c>
      <c r="R53" s="12">
        <f t="shared" si="24"/>
        <v>46</v>
      </c>
      <c r="S53" s="12">
        <f t="shared" si="24"/>
        <v>98</v>
      </c>
      <c r="T53" s="12">
        <f t="shared" si="24"/>
        <v>176</v>
      </c>
    </row>
    <row r="54" spans="1:20" ht="52.5" customHeight="1" thickBot="1" x14ac:dyDescent="0.3">
      <c r="A54" s="18" t="s">
        <v>32</v>
      </c>
      <c r="B54" s="24" t="s">
        <v>105</v>
      </c>
      <c r="C54" s="71" t="s">
        <v>151</v>
      </c>
      <c r="D54" s="32">
        <v>320</v>
      </c>
      <c r="E54" s="32">
        <v>26</v>
      </c>
      <c r="F54" s="32">
        <v>294</v>
      </c>
      <c r="G54" s="32">
        <v>100</v>
      </c>
      <c r="H54" s="32">
        <v>194</v>
      </c>
      <c r="I54" s="32"/>
      <c r="J54" s="52"/>
      <c r="K54" s="57">
        <v>220</v>
      </c>
      <c r="L54" s="58">
        <v>100</v>
      </c>
      <c r="M54" s="3">
        <v>0</v>
      </c>
      <c r="N54" s="3">
        <v>0</v>
      </c>
      <c r="O54" s="73">
        <v>0</v>
      </c>
      <c r="P54" s="73">
        <v>0</v>
      </c>
      <c r="Q54" s="3">
        <v>0</v>
      </c>
      <c r="R54" s="3">
        <v>46</v>
      </c>
      <c r="S54" s="73">
        <v>98</v>
      </c>
      <c r="T54" s="3">
        <v>176</v>
      </c>
    </row>
    <row r="55" spans="1:20" ht="23.25" customHeight="1" thickBot="1" x14ac:dyDescent="0.3">
      <c r="A55" s="18" t="s">
        <v>62</v>
      </c>
      <c r="B55" s="19" t="s">
        <v>77</v>
      </c>
      <c r="C55" s="71" t="s">
        <v>151</v>
      </c>
      <c r="D55" s="32">
        <v>216</v>
      </c>
      <c r="E55" s="32"/>
      <c r="F55" s="32"/>
      <c r="G55" s="32"/>
      <c r="H55" s="32"/>
      <c r="I55" s="32">
        <v>216</v>
      </c>
      <c r="J55" s="52"/>
      <c r="K55" s="57">
        <v>72</v>
      </c>
      <c r="L55" s="59">
        <v>144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62">
        <v>108</v>
      </c>
      <c r="T55" s="62">
        <v>108</v>
      </c>
    </row>
    <row r="56" spans="1:20" ht="23.25" customHeight="1" thickBot="1" x14ac:dyDescent="0.3">
      <c r="A56" s="18" t="s">
        <v>126</v>
      </c>
      <c r="B56" s="19" t="s">
        <v>127</v>
      </c>
      <c r="C56" s="71" t="s">
        <v>151</v>
      </c>
      <c r="D56" s="52">
        <v>144</v>
      </c>
      <c r="E56" s="52"/>
      <c r="F56" s="52"/>
      <c r="G56" s="52"/>
      <c r="H56" s="52"/>
      <c r="I56" s="52">
        <v>144</v>
      </c>
      <c r="J56" s="52"/>
      <c r="K56" s="57">
        <v>72</v>
      </c>
      <c r="L56" s="59">
        <v>72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62">
        <v>144</v>
      </c>
    </row>
    <row r="57" spans="1:20" ht="39.75" customHeight="1" thickBot="1" x14ac:dyDescent="0.3">
      <c r="A57" s="26" t="s">
        <v>33</v>
      </c>
      <c r="B57" s="65" t="s">
        <v>106</v>
      </c>
      <c r="C57" s="17" t="s">
        <v>159</v>
      </c>
      <c r="D57" s="12">
        <f>SUM(D58:D60)</f>
        <v>404</v>
      </c>
      <c r="E57" s="12">
        <f t="shared" ref="E57:L57" si="25">SUM(E58:E60)</f>
        <v>20</v>
      </c>
      <c r="F57" s="12">
        <f t="shared" si="25"/>
        <v>276</v>
      </c>
      <c r="G57" s="12">
        <f t="shared" si="25"/>
        <v>104</v>
      </c>
      <c r="H57" s="12">
        <f t="shared" si="25"/>
        <v>172</v>
      </c>
      <c r="I57" s="12">
        <f t="shared" si="25"/>
        <v>108</v>
      </c>
      <c r="J57" s="12">
        <f t="shared" si="25"/>
        <v>0</v>
      </c>
      <c r="K57" s="12">
        <f t="shared" si="25"/>
        <v>332</v>
      </c>
      <c r="L57" s="12">
        <f t="shared" si="25"/>
        <v>72</v>
      </c>
      <c r="M57" s="12">
        <f t="shared" ref="M57:T57" si="26">SUM(M58:M59)</f>
        <v>0</v>
      </c>
      <c r="N57" s="12">
        <f t="shared" si="26"/>
        <v>0</v>
      </c>
      <c r="O57" s="12">
        <f t="shared" si="26"/>
        <v>0</v>
      </c>
      <c r="P57" s="12">
        <f t="shared" si="26"/>
        <v>0</v>
      </c>
      <c r="Q57" s="12">
        <f t="shared" si="26"/>
        <v>0</v>
      </c>
      <c r="R57" s="12">
        <f t="shared" si="26"/>
        <v>96</v>
      </c>
      <c r="S57" s="12">
        <f t="shared" si="26"/>
        <v>80</v>
      </c>
      <c r="T57" s="12">
        <f t="shared" si="26"/>
        <v>120</v>
      </c>
    </row>
    <row r="58" spans="1:20" ht="41.25" customHeight="1" thickBot="1" x14ac:dyDescent="0.3">
      <c r="A58" s="18" t="s">
        <v>34</v>
      </c>
      <c r="B58" s="24" t="s">
        <v>107</v>
      </c>
      <c r="C58" s="83" t="s">
        <v>151</v>
      </c>
      <c r="D58" s="73">
        <f>E58+F58</f>
        <v>146</v>
      </c>
      <c r="E58" s="73">
        <v>10</v>
      </c>
      <c r="F58" s="7">
        <v>136</v>
      </c>
      <c r="G58" s="7">
        <v>54</v>
      </c>
      <c r="H58" s="7">
        <v>82</v>
      </c>
      <c r="I58" s="7"/>
      <c r="J58" s="7"/>
      <c r="K58" s="57">
        <v>146</v>
      </c>
      <c r="L58" s="53"/>
      <c r="M58" s="3">
        <v>0</v>
      </c>
      <c r="N58" s="3">
        <v>0</v>
      </c>
      <c r="O58" s="73">
        <v>0</v>
      </c>
      <c r="P58" s="73">
        <v>0</v>
      </c>
      <c r="Q58" s="3">
        <v>0</v>
      </c>
      <c r="R58" s="3">
        <v>48</v>
      </c>
      <c r="S58" s="3">
        <v>40</v>
      </c>
      <c r="T58" s="73">
        <v>58</v>
      </c>
    </row>
    <row r="59" spans="1:20" ht="35.25" customHeight="1" thickBot="1" x14ac:dyDescent="0.3">
      <c r="A59" s="18" t="s">
        <v>63</v>
      </c>
      <c r="B59" s="24" t="s">
        <v>108</v>
      </c>
      <c r="C59" s="83" t="s">
        <v>151</v>
      </c>
      <c r="D59" s="73">
        <v>150</v>
      </c>
      <c r="E59" s="73">
        <v>10</v>
      </c>
      <c r="F59" s="7">
        <v>140</v>
      </c>
      <c r="G59" s="7">
        <v>50</v>
      </c>
      <c r="H59" s="7">
        <v>90</v>
      </c>
      <c r="I59" s="7"/>
      <c r="J59" s="7"/>
      <c r="K59" s="57">
        <v>150</v>
      </c>
      <c r="L59" s="53"/>
      <c r="M59" s="3">
        <v>0</v>
      </c>
      <c r="N59" s="3">
        <v>0</v>
      </c>
      <c r="O59" s="73">
        <v>0</v>
      </c>
      <c r="P59" s="73">
        <v>0</v>
      </c>
      <c r="Q59" s="3">
        <v>0</v>
      </c>
      <c r="R59" s="3">
        <v>48</v>
      </c>
      <c r="S59" s="3">
        <v>40</v>
      </c>
      <c r="T59" s="73">
        <v>62</v>
      </c>
    </row>
    <row r="60" spans="1:20" ht="27" customHeight="1" thickBot="1" x14ac:dyDescent="0.3">
      <c r="A60" s="18" t="s">
        <v>35</v>
      </c>
      <c r="B60" s="19" t="s">
        <v>125</v>
      </c>
      <c r="C60" s="5" t="s">
        <v>151</v>
      </c>
      <c r="D60" s="73">
        <v>108</v>
      </c>
      <c r="E60" s="73"/>
      <c r="F60" s="7"/>
      <c r="G60" s="7"/>
      <c r="H60" s="7"/>
      <c r="I60" s="7">
        <v>108</v>
      </c>
      <c r="J60" s="7"/>
      <c r="K60" s="57">
        <v>36</v>
      </c>
      <c r="L60" s="53">
        <v>72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62">
        <v>0</v>
      </c>
      <c r="T60" s="62">
        <v>108</v>
      </c>
    </row>
    <row r="61" spans="1:20" ht="27" customHeight="1" thickBot="1" x14ac:dyDescent="0.3">
      <c r="A61" s="70" t="s">
        <v>152</v>
      </c>
      <c r="B61" s="70" t="s">
        <v>66</v>
      </c>
      <c r="C61" s="6"/>
      <c r="D61" s="53">
        <v>108</v>
      </c>
      <c r="E61" s="53"/>
      <c r="F61" s="57"/>
      <c r="G61" s="57"/>
      <c r="H61" s="57"/>
      <c r="I61" s="57"/>
      <c r="J61" s="57">
        <v>108</v>
      </c>
      <c r="K61" s="57">
        <v>108</v>
      </c>
      <c r="L61" s="53"/>
      <c r="M61" s="3"/>
      <c r="N61" s="3"/>
      <c r="O61" s="3"/>
      <c r="P61" s="3"/>
      <c r="Q61" s="3"/>
      <c r="R61" s="3"/>
      <c r="S61" s="3"/>
      <c r="T61" s="3"/>
    </row>
    <row r="62" spans="1:20" ht="36" customHeight="1" thickBot="1" x14ac:dyDescent="0.3">
      <c r="A62" s="70" t="s">
        <v>36</v>
      </c>
      <c r="B62" s="70" t="s">
        <v>57</v>
      </c>
      <c r="C62" s="30"/>
      <c r="D62" s="53">
        <v>72</v>
      </c>
      <c r="E62" s="63"/>
      <c r="F62" s="60"/>
      <c r="G62" s="60"/>
      <c r="H62" s="60"/>
      <c r="I62" s="60"/>
      <c r="J62" s="60"/>
      <c r="K62" s="57">
        <v>72</v>
      </c>
      <c r="L62" s="61"/>
      <c r="M62" s="3"/>
      <c r="N62" s="3"/>
      <c r="O62" s="3"/>
      <c r="P62" s="3"/>
      <c r="Q62" s="3"/>
      <c r="R62" s="3"/>
      <c r="S62" s="3"/>
      <c r="T62" s="29">
        <v>72</v>
      </c>
    </row>
    <row r="63" spans="1:20" ht="36" customHeight="1" thickBot="1" x14ac:dyDescent="0.3">
      <c r="A63" s="34"/>
      <c r="B63" s="39" t="s">
        <v>86</v>
      </c>
      <c r="C63" s="38" t="s">
        <v>193</v>
      </c>
      <c r="D63" s="35">
        <f>SUM(D8,D26,D27,D61,D62)</f>
        <v>5904</v>
      </c>
      <c r="E63" s="35">
        <f>E27</f>
        <v>194</v>
      </c>
      <c r="F63" s="35">
        <f>F8+F27</f>
        <v>4558</v>
      </c>
      <c r="G63" s="35">
        <f>G8+G27</f>
        <v>2092</v>
      </c>
      <c r="H63" s="35">
        <f>H8+H27</f>
        <v>2466</v>
      </c>
      <c r="I63" s="35">
        <f>I27</f>
        <v>864</v>
      </c>
      <c r="J63" s="35">
        <f>SUM(J8,J27)</f>
        <v>216</v>
      </c>
      <c r="K63" s="35">
        <f t="shared" ref="K63:L63" si="27">SUM(K8,K27)</f>
        <v>2268</v>
      </c>
      <c r="L63" s="35">
        <f t="shared" si="27"/>
        <v>1296</v>
      </c>
      <c r="M63" s="86">
        <f t="shared" ref="M63:T63" si="28">M8+M27</f>
        <v>594</v>
      </c>
      <c r="N63" s="86">
        <f t="shared" si="28"/>
        <v>828</v>
      </c>
      <c r="O63" s="35">
        <f t="shared" si="28"/>
        <v>594</v>
      </c>
      <c r="P63" s="35">
        <f t="shared" si="28"/>
        <v>702</v>
      </c>
      <c r="Q63" s="35">
        <f t="shared" si="28"/>
        <v>486</v>
      </c>
      <c r="R63" s="35">
        <f t="shared" si="28"/>
        <v>702</v>
      </c>
      <c r="S63" s="35">
        <f t="shared" si="28"/>
        <v>450</v>
      </c>
      <c r="T63" s="35">
        <f t="shared" si="28"/>
        <v>396</v>
      </c>
    </row>
    <row r="64" spans="1:20" ht="20.25" customHeight="1" thickBot="1" x14ac:dyDescent="0.3">
      <c r="A64" s="102" t="s">
        <v>180</v>
      </c>
      <c r="B64" s="103"/>
      <c r="C64" s="103"/>
      <c r="D64" s="103"/>
      <c r="E64" s="103"/>
      <c r="F64" s="103"/>
      <c r="G64" s="103"/>
      <c r="H64" s="103"/>
      <c r="I64" s="112" t="s">
        <v>79</v>
      </c>
      <c r="J64" s="112"/>
      <c r="K64" s="112"/>
      <c r="L64" s="112"/>
      <c r="M64" s="31">
        <v>14</v>
      </c>
      <c r="N64" s="31">
        <v>16</v>
      </c>
      <c r="O64" s="31">
        <v>17</v>
      </c>
      <c r="P64" s="31">
        <v>14</v>
      </c>
      <c r="Q64" s="31">
        <v>7</v>
      </c>
      <c r="R64" s="31">
        <v>7</v>
      </c>
      <c r="S64" s="31">
        <v>5</v>
      </c>
      <c r="T64" s="31">
        <v>6</v>
      </c>
    </row>
    <row r="65" spans="1:20" customFormat="1" ht="24" customHeight="1" thickBot="1" x14ac:dyDescent="0.3">
      <c r="A65" s="104"/>
      <c r="B65" s="105"/>
      <c r="C65" s="105"/>
      <c r="D65" s="105"/>
      <c r="E65" s="105"/>
      <c r="F65" s="105"/>
      <c r="G65" s="105"/>
      <c r="H65" s="105"/>
      <c r="I65" s="112" t="s">
        <v>80</v>
      </c>
      <c r="J65" s="112"/>
      <c r="K65" s="112"/>
      <c r="L65" s="112"/>
      <c r="M65" s="32">
        <v>0.5</v>
      </c>
      <c r="N65" s="32">
        <v>1</v>
      </c>
      <c r="O65" s="32">
        <v>0.5</v>
      </c>
      <c r="P65" s="32">
        <v>1.5</v>
      </c>
      <c r="Q65" s="32">
        <v>0.5</v>
      </c>
      <c r="R65" s="32">
        <v>0.5</v>
      </c>
      <c r="S65" s="36">
        <v>0.5</v>
      </c>
      <c r="T65" s="32">
        <v>1</v>
      </c>
    </row>
    <row r="66" spans="1:20" ht="24" customHeight="1" thickBot="1" x14ac:dyDescent="0.3">
      <c r="A66" s="104"/>
      <c r="B66" s="105"/>
      <c r="C66" s="105"/>
      <c r="D66" s="105"/>
      <c r="E66" s="105"/>
      <c r="F66" s="105"/>
      <c r="G66" s="105"/>
      <c r="H66" s="105"/>
      <c r="I66" s="112" t="s">
        <v>81</v>
      </c>
      <c r="J66" s="112"/>
      <c r="K66" s="112"/>
      <c r="L66" s="112"/>
      <c r="M66" s="32" t="s">
        <v>120</v>
      </c>
      <c r="N66" s="32" t="s">
        <v>120</v>
      </c>
      <c r="O66" s="32">
        <v>0</v>
      </c>
      <c r="P66" s="32">
        <v>3</v>
      </c>
      <c r="Q66" s="32">
        <v>3</v>
      </c>
      <c r="R66" s="32">
        <v>2</v>
      </c>
      <c r="S66" s="32">
        <v>3</v>
      </c>
      <c r="T66" s="32">
        <v>3</v>
      </c>
    </row>
    <row r="67" spans="1:20" ht="21" customHeight="1" thickBot="1" x14ac:dyDescent="0.3">
      <c r="A67" s="104"/>
      <c r="B67" s="105"/>
      <c r="C67" s="105"/>
      <c r="D67" s="105"/>
      <c r="E67" s="105"/>
      <c r="F67" s="105"/>
      <c r="G67" s="105"/>
      <c r="H67" s="105"/>
      <c r="I67" s="101" t="s">
        <v>82</v>
      </c>
      <c r="J67" s="101"/>
      <c r="K67" s="101"/>
      <c r="L67" s="101"/>
      <c r="M67" s="32" t="s">
        <v>120</v>
      </c>
      <c r="N67" s="32" t="s">
        <v>120</v>
      </c>
      <c r="O67" s="32" t="s">
        <v>120</v>
      </c>
      <c r="P67" s="32" t="s">
        <v>120</v>
      </c>
      <c r="Q67" s="32" t="s">
        <v>120</v>
      </c>
      <c r="R67" s="32">
        <v>1</v>
      </c>
      <c r="S67" s="32">
        <v>2</v>
      </c>
      <c r="T67" s="32">
        <v>7</v>
      </c>
    </row>
    <row r="68" spans="1:20" ht="15.75" customHeight="1" thickBot="1" x14ac:dyDescent="0.3">
      <c r="A68" s="104"/>
      <c r="B68" s="105"/>
      <c r="C68" s="105"/>
      <c r="D68" s="105"/>
      <c r="E68" s="105"/>
      <c r="F68" s="105"/>
      <c r="G68" s="105"/>
      <c r="H68" s="105"/>
      <c r="I68" s="101" t="s">
        <v>83</v>
      </c>
      <c r="J68" s="101"/>
      <c r="K68" s="101"/>
      <c r="L68" s="101"/>
      <c r="M68" s="32">
        <v>1</v>
      </c>
      <c r="N68" s="32">
        <v>3</v>
      </c>
      <c r="O68" s="32">
        <v>1</v>
      </c>
      <c r="P68" s="32">
        <v>3</v>
      </c>
      <c r="Q68" s="32">
        <v>1</v>
      </c>
      <c r="R68" s="32">
        <v>1</v>
      </c>
      <c r="S68" s="32">
        <v>1</v>
      </c>
      <c r="T68" s="32">
        <v>3</v>
      </c>
    </row>
    <row r="69" spans="1:20" ht="33" customHeight="1" thickBot="1" x14ac:dyDescent="0.3">
      <c r="A69" s="104"/>
      <c r="B69" s="105"/>
      <c r="C69" s="105"/>
      <c r="D69" s="105"/>
      <c r="E69" s="105"/>
      <c r="F69" s="105"/>
      <c r="G69" s="105"/>
      <c r="H69" s="105"/>
      <c r="I69" s="109" t="s">
        <v>85</v>
      </c>
      <c r="J69" s="110"/>
      <c r="K69" s="110"/>
      <c r="L69" s="111"/>
      <c r="M69" s="32">
        <v>2</v>
      </c>
      <c r="N69" s="32">
        <v>5</v>
      </c>
      <c r="O69" s="32">
        <v>2</v>
      </c>
      <c r="P69" s="32">
        <v>7</v>
      </c>
      <c r="Q69" s="32">
        <v>2</v>
      </c>
      <c r="R69" s="32">
        <v>5</v>
      </c>
      <c r="S69" s="32">
        <v>4</v>
      </c>
      <c r="T69" s="32">
        <v>7</v>
      </c>
    </row>
    <row r="70" spans="1:20" ht="25.5" customHeight="1" thickBot="1" x14ac:dyDescent="0.3">
      <c r="A70" s="106"/>
      <c r="B70" s="107"/>
      <c r="C70" s="107"/>
      <c r="D70" s="107"/>
      <c r="E70" s="107"/>
      <c r="F70" s="107"/>
      <c r="G70" s="107"/>
      <c r="H70" s="107"/>
      <c r="I70" s="101" t="s">
        <v>84</v>
      </c>
      <c r="J70" s="101"/>
      <c r="K70" s="101"/>
      <c r="L70" s="101"/>
      <c r="M70" s="32" t="s">
        <v>120</v>
      </c>
      <c r="N70" s="32" t="s">
        <v>120</v>
      </c>
      <c r="O70" s="32" t="s">
        <v>120</v>
      </c>
      <c r="P70" s="32" t="s">
        <v>120</v>
      </c>
      <c r="Q70" s="32" t="s">
        <v>120</v>
      </c>
      <c r="R70" s="32" t="s">
        <v>120</v>
      </c>
      <c r="S70" s="32" t="s">
        <v>120</v>
      </c>
      <c r="T70" s="32" t="s">
        <v>120</v>
      </c>
    </row>
    <row r="71" spans="1:20" x14ac:dyDescent="0.25">
      <c r="M71" s="87"/>
      <c r="N71" s="87"/>
    </row>
    <row r="72" spans="1:20" x14ac:dyDescent="0.25">
      <c r="M72" s="87"/>
      <c r="N72" s="87"/>
    </row>
    <row r="73" spans="1:20" x14ac:dyDescent="0.25">
      <c r="M73" s="87"/>
      <c r="N73" s="87"/>
    </row>
    <row r="74" spans="1:20" ht="31.5" customHeight="1" x14ac:dyDescent="0.25">
      <c r="M74" s="87"/>
      <c r="N74" s="87"/>
    </row>
    <row r="75" spans="1:20" ht="31.5" customHeight="1" x14ac:dyDescent="0.25">
      <c r="M75" s="87"/>
      <c r="N75" s="87"/>
    </row>
    <row r="76" spans="1:20" x14ac:dyDescent="0.25">
      <c r="M76" s="87"/>
      <c r="N76" s="87"/>
    </row>
    <row r="77" spans="1:20" x14ac:dyDescent="0.25">
      <c r="M77" s="87"/>
      <c r="N77" s="87"/>
    </row>
    <row r="78" spans="1:20" x14ac:dyDescent="0.25">
      <c r="M78" s="87"/>
      <c r="N78" s="87"/>
    </row>
    <row r="79" spans="1:20" x14ac:dyDescent="0.25">
      <c r="M79" s="87"/>
      <c r="N79" s="87"/>
    </row>
    <row r="80" spans="1:20" x14ac:dyDescent="0.25">
      <c r="M80" s="87"/>
      <c r="N80" s="87"/>
    </row>
    <row r="81" spans="13:14" x14ac:dyDescent="0.25">
      <c r="M81" s="87"/>
      <c r="N81" s="87"/>
    </row>
    <row r="82" spans="13:14" x14ac:dyDescent="0.25">
      <c r="M82" s="87"/>
      <c r="N82" s="87"/>
    </row>
    <row r="83" spans="13:14" x14ac:dyDescent="0.25">
      <c r="M83" s="87"/>
      <c r="N83" s="87"/>
    </row>
    <row r="84" spans="13:14" x14ac:dyDescent="0.25">
      <c r="M84" s="87"/>
      <c r="N84" s="87"/>
    </row>
    <row r="85" spans="13:14" x14ac:dyDescent="0.25">
      <c r="M85" s="87"/>
      <c r="N85" s="87"/>
    </row>
  </sheetData>
  <mergeCells count="28">
    <mergeCell ref="I70:L70"/>
    <mergeCell ref="A64:H70"/>
    <mergeCell ref="A2:A5"/>
    <mergeCell ref="B2:B5"/>
    <mergeCell ref="C2:C5"/>
    <mergeCell ref="I69:L69"/>
    <mergeCell ref="I64:L64"/>
    <mergeCell ref="I65:L65"/>
    <mergeCell ref="I66:L66"/>
    <mergeCell ref="I67:L67"/>
    <mergeCell ref="I68:L68"/>
    <mergeCell ref="C47:C48"/>
    <mergeCell ref="C1:N1"/>
    <mergeCell ref="M2:T2"/>
    <mergeCell ref="O3:P3"/>
    <mergeCell ref="M3:N3"/>
    <mergeCell ref="G4:H4"/>
    <mergeCell ref="D3:D5"/>
    <mergeCell ref="S3:T3"/>
    <mergeCell ref="F4:F5"/>
    <mergeCell ref="Q3:R3"/>
    <mergeCell ref="F3:I3"/>
    <mergeCell ref="D2:L2"/>
    <mergeCell ref="I4:I5"/>
    <mergeCell ref="L3:L5"/>
    <mergeCell ref="E3:E5"/>
    <mergeCell ref="K3:K5"/>
    <mergeCell ref="J3:J5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48" firstPageNumber="0" fitToHeight="3" orientation="landscape" r:id="rId1"/>
  <rowBreaks count="1" manualBreakCount="1">
    <brk id="4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5"/>
  <sheetViews>
    <sheetView workbookViewId="0">
      <selection activeCell="B2" sqref="B2:B5"/>
    </sheetView>
  </sheetViews>
  <sheetFormatPr defaultColWidth="8.5703125" defaultRowHeight="15.75" x14ac:dyDescent="0.25"/>
  <cols>
    <col min="1" max="1" width="14.5703125" style="2" customWidth="1"/>
    <col min="2" max="2" width="46.28515625" style="2" customWidth="1"/>
    <col min="3" max="3" width="22" style="2" customWidth="1"/>
    <col min="4" max="5" width="11.85546875" style="2" customWidth="1"/>
    <col min="6" max="6" width="11" style="2" customWidth="1"/>
    <col min="7" max="7" width="11.28515625" style="2" customWidth="1"/>
    <col min="8" max="8" width="10.7109375" style="2" customWidth="1"/>
    <col min="9" max="9" width="10.5703125" style="2" customWidth="1"/>
    <col min="10" max="10" width="12.28515625" style="2" customWidth="1"/>
    <col min="11" max="11" width="10.5703125" style="2" customWidth="1"/>
    <col min="12" max="12" width="10.85546875" style="2" customWidth="1"/>
    <col min="13" max="13" width="10.42578125" style="2" customWidth="1"/>
    <col min="14" max="14" width="10.5703125" style="2" customWidth="1"/>
    <col min="15" max="15" width="10.42578125" style="2" customWidth="1"/>
    <col min="16" max="18" width="10" style="2" customWidth="1"/>
    <col min="19" max="19" width="10.7109375" style="2" customWidth="1"/>
    <col min="20" max="20" width="10.5703125" style="2" customWidth="1"/>
    <col min="21" max="16384" width="8.5703125" style="2"/>
  </cols>
  <sheetData>
    <row r="1" spans="1:32" ht="28.5" customHeight="1" thickBot="1" x14ac:dyDescent="0.35">
      <c r="A1"/>
      <c r="B1" s="51" t="s">
        <v>41</v>
      </c>
      <c r="C1" s="88" t="s">
        <v>169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/>
      <c r="P1"/>
      <c r="Q1"/>
      <c r="R1"/>
      <c r="S1"/>
      <c r="T1"/>
    </row>
    <row r="2" spans="1:32" ht="31.5" customHeight="1" thickBot="1" x14ac:dyDescent="0.3">
      <c r="A2" s="90" t="s">
        <v>0</v>
      </c>
      <c r="B2" s="90" t="s">
        <v>1</v>
      </c>
      <c r="C2" s="108" t="s">
        <v>2</v>
      </c>
      <c r="D2" s="98" t="s">
        <v>70</v>
      </c>
      <c r="E2" s="99"/>
      <c r="F2" s="99"/>
      <c r="G2" s="99"/>
      <c r="H2" s="99"/>
      <c r="I2" s="99"/>
      <c r="J2" s="99"/>
      <c r="K2" s="99"/>
      <c r="L2" s="100"/>
      <c r="M2" s="90" t="s">
        <v>3</v>
      </c>
      <c r="N2" s="90"/>
      <c r="O2" s="90"/>
      <c r="P2" s="90"/>
      <c r="Q2" s="90"/>
      <c r="R2" s="90"/>
      <c r="S2" s="90"/>
      <c r="T2" s="90"/>
    </row>
    <row r="3" spans="1:32" ht="36" customHeight="1" thickBot="1" x14ac:dyDescent="0.3">
      <c r="A3" s="90"/>
      <c r="B3" s="90"/>
      <c r="C3" s="108"/>
      <c r="D3" s="92" t="s">
        <v>64</v>
      </c>
      <c r="E3" s="94" t="s">
        <v>72</v>
      </c>
      <c r="F3" s="95" t="s">
        <v>71</v>
      </c>
      <c r="G3" s="96"/>
      <c r="H3" s="96"/>
      <c r="I3" s="97"/>
      <c r="J3" s="94" t="s">
        <v>66</v>
      </c>
      <c r="K3" s="94" t="s">
        <v>129</v>
      </c>
      <c r="L3" s="94" t="s">
        <v>131</v>
      </c>
      <c r="M3" s="90" t="s">
        <v>4</v>
      </c>
      <c r="N3" s="90"/>
      <c r="O3" s="90" t="s">
        <v>5</v>
      </c>
      <c r="P3" s="90"/>
      <c r="Q3" s="90" t="s">
        <v>6</v>
      </c>
      <c r="R3" s="90"/>
      <c r="S3" s="90" t="s">
        <v>67</v>
      </c>
      <c r="T3" s="90"/>
    </row>
    <row r="4" spans="1:32" ht="33.75" customHeight="1" thickBot="1" x14ac:dyDescent="0.3">
      <c r="A4" s="90"/>
      <c r="B4" s="90"/>
      <c r="C4" s="108"/>
      <c r="D4" s="92"/>
      <c r="E4" s="92"/>
      <c r="F4" s="94" t="s">
        <v>119</v>
      </c>
      <c r="G4" s="90" t="s">
        <v>65</v>
      </c>
      <c r="H4" s="90"/>
      <c r="I4" s="94" t="s">
        <v>172</v>
      </c>
      <c r="J4" s="92"/>
      <c r="K4" s="92"/>
      <c r="L4" s="92"/>
      <c r="M4" s="1" t="s">
        <v>12</v>
      </c>
      <c r="N4" s="1" t="s">
        <v>7</v>
      </c>
      <c r="O4" s="1" t="s">
        <v>8</v>
      </c>
      <c r="P4" s="1" t="s">
        <v>9</v>
      </c>
      <c r="Q4" s="1" t="s">
        <v>10</v>
      </c>
      <c r="R4" s="1" t="s">
        <v>11</v>
      </c>
      <c r="S4" s="1" t="s">
        <v>68</v>
      </c>
      <c r="T4" s="1" t="s">
        <v>69</v>
      </c>
      <c r="U4" s="2" t="s">
        <v>73</v>
      </c>
      <c r="AB4" s="8"/>
    </row>
    <row r="5" spans="1:32" ht="101.25" customHeight="1" thickBot="1" x14ac:dyDescent="0.3">
      <c r="A5" s="90"/>
      <c r="B5" s="90"/>
      <c r="C5" s="108"/>
      <c r="D5" s="93"/>
      <c r="E5" s="93"/>
      <c r="F5" s="93"/>
      <c r="G5" s="37" t="s">
        <v>87</v>
      </c>
      <c r="H5" s="37" t="s">
        <v>88</v>
      </c>
      <c r="I5" s="93"/>
      <c r="J5" s="93"/>
      <c r="K5" s="93"/>
      <c r="L5" s="93"/>
      <c r="M5" s="45" t="s">
        <v>122</v>
      </c>
      <c r="N5" s="45" t="s">
        <v>136</v>
      </c>
      <c r="O5" s="45" t="s">
        <v>133</v>
      </c>
      <c r="P5" s="45" t="s">
        <v>137</v>
      </c>
      <c r="Q5" s="45" t="s">
        <v>134</v>
      </c>
      <c r="R5" s="45" t="s">
        <v>153</v>
      </c>
      <c r="S5" s="45" t="s">
        <v>132</v>
      </c>
      <c r="T5" s="45" t="s">
        <v>135</v>
      </c>
    </row>
    <row r="6" spans="1:32" ht="16.5" thickBot="1" x14ac:dyDescent="0.3">
      <c r="A6" s="74">
        <v>1</v>
      </c>
      <c r="B6" s="80">
        <v>2</v>
      </c>
      <c r="C6" s="6">
        <v>3</v>
      </c>
      <c r="D6" s="80">
        <v>4</v>
      </c>
      <c r="E6" s="80">
        <v>5</v>
      </c>
      <c r="F6" s="80">
        <v>6</v>
      </c>
      <c r="G6" s="80">
        <v>7</v>
      </c>
      <c r="H6" s="80">
        <v>8</v>
      </c>
      <c r="I6" s="80">
        <v>10</v>
      </c>
      <c r="J6" s="80"/>
      <c r="K6" s="80">
        <v>11</v>
      </c>
      <c r="L6" s="80">
        <v>12</v>
      </c>
      <c r="M6" s="80">
        <v>13</v>
      </c>
      <c r="N6" s="75">
        <v>14</v>
      </c>
      <c r="O6" s="75">
        <v>15</v>
      </c>
      <c r="P6" s="79">
        <v>16</v>
      </c>
      <c r="Q6" s="75">
        <v>17</v>
      </c>
      <c r="R6" s="80">
        <v>18</v>
      </c>
      <c r="S6" s="75">
        <v>19</v>
      </c>
      <c r="T6" s="80">
        <v>20</v>
      </c>
      <c r="AA6" s="8"/>
      <c r="AC6" s="8"/>
    </row>
    <row r="7" spans="1:32" ht="16.5" thickBot="1" x14ac:dyDescent="0.3">
      <c r="A7" s="74"/>
      <c r="B7" s="80"/>
      <c r="C7" s="6"/>
      <c r="D7" s="80">
        <f>SUM(D8,D27)</f>
        <v>5616</v>
      </c>
      <c r="E7" s="80">
        <f t="shared" ref="E7:L7" si="0">SUM(E8,E27)</f>
        <v>196</v>
      </c>
      <c r="F7" s="80">
        <f t="shared" si="0"/>
        <v>4556</v>
      </c>
      <c r="G7" s="80">
        <f t="shared" si="0"/>
        <v>2024</v>
      </c>
      <c r="H7" s="80">
        <f t="shared" si="0"/>
        <v>2532</v>
      </c>
      <c r="I7" s="80">
        <f t="shared" si="0"/>
        <v>864</v>
      </c>
      <c r="J7" s="80">
        <f t="shared" si="0"/>
        <v>216</v>
      </c>
      <c r="K7" s="80">
        <f t="shared" si="0"/>
        <v>2268</v>
      </c>
      <c r="L7" s="80">
        <f t="shared" si="0"/>
        <v>1296</v>
      </c>
      <c r="M7" s="53">
        <f>SUM(M8,M27)</f>
        <v>594</v>
      </c>
      <c r="N7" s="53">
        <f t="shared" ref="N7:T7" si="1">SUM(N8,N27)</f>
        <v>828</v>
      </c>
      <c r="O7" s="53">
        <f t="shared" si="1"/>
        <v>522</v>
      </c>
      <c r="P7" s="53">
        <f t="shared" si="1"/>
        <v>738</v>
      </c>
      <c r="Q7" s="53">
        <f t="shared" si="1"/>
        <v>486</v>
      </c>
      <c r="R7" s="53">
        <f t="shared" si="1"/>
        <v>702</v>
      </c>
      <c r="S7" s="53">
        <f t="shared" si="1"/>
        <v>414</v>
      </c>
      <c r="T7" s="53">
        <f t="shared" si="1"/>
        <v>468</v>
      </c>
      <c r="AA7" s="8"/>
      <c r="AC7" s="8"/>
    </row>
    <row r="8" spans="1:32" ht="30" customHeight="1" thickBot="1" x14ac:dyDescent="0.3">
      <c r="A8" s="9" t="s">
        <v>37</v>
      </c>
      <c r="B8" s="33" t="s">
        <v>42</v>
      </c>
      <c r="C8" s="10" t="s">
        <v>168</v>
      </c>
      <c r="D8" s="11">
        <f>SUM(D9,D19,D24)</f>
        <v>2052</v>
      </c>
      <c r="E8" s="11">
        <f t="shared" ref="E8:T8" si="2">SUM(E9,E19,E24)</f>
        <v>0</v>
      </c>
      <c r="F8" s="11">
        <f t="shared" si="2"/>
        <v>2052</v>
      </c>
      <c r="G8" s="11">
        <f t="shared" si="2"/>
        <v>984</v>
      </c>
      <c r="H8" s="11">
        <f t="shared" si="2"/>
        <v>1068</v>
      </c>
      <c r="I8" s="11">
        <f t="shared" si="2"/>
        <v>0</v>
      </c>
      <c r="J8" s="11">
        <v>108</v>
      </c>
      <c r="K8" s="11">
        <f t="shared" si="2"/>
        <v>0</v>
      </c>
      <c r="L8" s="11">
        <f t="shared" si="2"/>
        <v>0</v>
      </c>
      <c r="M8" s="11">
        <f t="shared" si="2"/>
        <v>512</v>
      </c>
      <c r="N8" s="11">
        <f t="shared" si="2"/>
        <v>664</v>
      </c>
      <c r="O8" s="11">
        <f t="shared" si="2"/>
        <v>356</v>
      </c>
      <c r="P8" s="11">
        <f t="shared" si="2"/>
        <v>520</v>
      </c>
      <c r="Q8" s="11">
        <f t="shared" si="2"/>
        <v>0</v>
      </c>
      <c r="R8" s="11">
        <f t="shared" si="2"/>
        <v>0</v>
      </c>
      <c r="S8" s="11">
        <f t="shared" si="2"/>
        <v>0</v>
      </c>
      <c r="T8" s="11">
        <f t="shared" si="2"/>
        <v>0</v>
      </c>
      <c r="AF8" s="8"/>
    </row>
    <row r="9" spans="1:32" ht="21" customHeight="1" thickBot="1" x14ac:dyDescent="0.3">
      <c r="A9" s="16" t="s">
        <v>43</v>
      </c>
      <c r="B9" s="21" t="s">
        <v>74</v>
      </c>
      <c r="C9" s="20" t="s">
        <v>167</v>
      </c>
      <c r="D9" s="12">
        <f>SUM(D10:D18)</f>
        <v>1274</v>
      </c>
      <c r="E9" s="12">
        <f t="shared" ref="E9:T9" si="3">SUM(E10:E18)</f>
        <v>0</v>
      </c>
      <c r="F9" s="12">
        <f t="shared" si="3"/>
        <v>1274</v>
      </c>
      <c r="G9" s="12">
        <f t="shared" si="3"/>
        <v>528</v>
      </c>
      <c r="H9" s="12">
        <f t="shared" si="3"/>
        <v>746</v>
      </c>
      <c r="I9" s="12">
        <f t="shared" si="3"/>
        <v>0</v>
      </c>
      <c r="J9" s="12">
        <f t="shared" si="3"/>
        <v>0</v>
      </c>
      <c r="K9" s="12">
        <f t="shared" si="3"/>
        <v>0</v>
      </c>
      <c r="L9" s="12">
        <f t="shared" si="3"/>
        <v>0</v>
      </c>
      <c r="M9" s="12">
        <f t="shared" si="3"/>
        <v>272</v>
      </c>
      <c r="N9" s="12">
        <f t="shared" si="3"/>
        <v>408</v>
      </c>
      <c r="O9" s="12">
        <f t="shared" si="3"/>
        <v>224</v>
      </c>
      <c r="P9" s="12">
        <f t="shared" si="3"/>
        <v>370</v>
      </c>
      <c r="Q9" s="12">
        <f t="shared" si="3"/>
        <v>0</v>
      </c>
      <c r="R9" s="12">
        <f t="shared" si="3"/>
        <v>0</v>
      </c>
      <c r="S9" s="12">
        <f t="shared" si="3"/>
        <v>0</v>
      </c>
      <c r="T9" s="12">
        <f t="shared" si="3"/>
        <v>0</v>
      </c>
    </row>
    <row r="10" spans="1:32" ht="17.25" customHeight="1" thickBot="1" x14ac:dyDescent="0.3">
      <c r="A10" s="42" t="s">
        <v>46</v>
      </c>
      <c r="B10" s="43" t="s">
        <v>44</v>
      </c>
      <c r="C10" s="44" t="s">
        <v>143</v>
      </c>
      <c r="D10" s="75">
        <v>196</v>
      </c>
      <c r="E10" s="75"/>
      <c r="F10" s="45">
        <f>SUM(M10:T10)</f>
        <v>196</v>
      </c>
      <c r="G10" s="75">
        <v>66</v>
      </c>
      <c r="H10" s="80">
        <v>130</v>
      </c>
      <c r="I10" s="80"/>
      <c r="J10" s="80"/>
      <c r="K10" s="80"/>
      <c r="L10" s="80"/>
      <c r="M10" s="80">
        <v>44</v>
      </c>
      <c r="N10" s="64">
        <v>66</v>
      </c>
      <c r="O10" s="80">
        <v>30</v>
      </c>
      <c r="P10" s="64">
        <v>56</v>
      </c>
      <c r="Q10" s="80">
        <v>0</v>
      </c>
      <c r="R10" s="80">
        <v>0</v>
      </c>
      <c r="S10" s="80">
        <v>0</v>
      </c>
      <c r="T10" s="80">
        <v>0</v>
      </c>
    </row>
    <row r="11" spans="1:32" ht="18" customHeight="1" thickBot="1" x14ac:dyDescent="0.3">
      <c r="A11" s="42" t="s">
        <v>47</v>
      </c>
      <c r="B11" s="43" t="s">
        <v>45</v>
      </c>
      <c r="C11" s="44" t="s">
        <v>144</v>
      </c>
      <c r="D11" s="45">
        <v>164</v>
      </c>
      <c r="E11" s="45"/>
      <c r="F11" s="45">
        <f>SUM(M11:T11)</f>
        <v>164</v>
      </c>
      <c r="G11" s="45">
        <v>114</v>
      </c>
      <c r="H11" s="3">
        <v>50</v>
      </c>
      <c r="I11" s="80"/>
      <c r="J11" s="80"/>
      <c r="K11" s="80"/>
      <c r="L11" s="80"/>
      <c r="M11" s="80">
        <v>40</v>
      </c>
      <c r="N11" s="80">
        <v>58</v>
      </c>
      <c r="O11" s="80">
        <v>20</v>
      </c>
      <c r="P11" s="80">
        <v>46</v>
      </c>
      <c r="Q11" s="80">
        <v>0</v>
      </c>
      <c r="R11" s="80">
        <v>0</v>
      </c>
      <c r="S11" s="80">
        <v>0</v>
      </c>
      <c r="T11" s="80">
        <v>0</v>
      </c>
    </row>
    <row r="12" spans="1:32" ht="18" customHeight="1" thickBot="1" x14ac:dyDescent="0.3">
      <c r="A12" s="42" t="s">
        <v>48</v>
      </c>
      <c r="B12" s="43" t="s">
        <v>138</v>
      </c>
      <c r="C12" s="44" t="s">
        <v>144</v>
      </c>
      <c r="D12" s="75">
        <v>36</v>
      </c>
      <c r="E12" s="75"/>
      <c r="F12" s="45">
        <v>36</v>
      </c>
      <c r="G12" s="75">
        <v>20</v>
      </c>
      <c r="H12" s="80">
        <v>16</v>
      </c>
      <c r="I12" s="80"/>
      <c r="J12" s="80"/>
      <c r="K12" s="80"/>
      <c r="L12" s="80"/>
      <c r="M12" s="80">
        <v>0</v>
      </c>
      <c r="N12" s="80">
        <v>0</v>
      </c>
      <c r="O12" s="80">
        <v>36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</row>
    <row r="13" spans="1:32" ht="18" customHeight="1" thickBot="1" x14ac:dyDescent="0.3">
      <c r="A13" s="42" t="s">
        <v>49</v>
      </c>
      <c r="B13" s="46" t="s">
        <v>13</v>
      </c>
      <c r="C13" s="44" t="s">
        <v>177</v>
      </c>
      <c r="D13" s="75">
        <v>174</v>
      </c>
      <c r="E13" s="75"/>
      <c r="F13" s="45">
        <f t="shared" ref="F13:F18" si="4">SUM(M13:T13)</f>
        <v>174</v>
      </c>
      <c r="G13" s="75">
        <v>0</v>
      </c>
      <c r="H13" s="80">
        <v>174</v>
      </c>
      <c r="I13" s="80"/>
      <c r="J13" s="80"/>
      <c r="K13" s="80"/>
      <c r="L13" s="80"/>
      <c r="M13" s="80">
        <v>38</v>
      </c>
      <c r="N13" s="80">
        <v>58</v>
      </c>
      <c r="O13" s="80">
        <v>30</v>
      </c>
      <c r="P13" s="64">
        <v>48</v>
      </c>
      <c r="Q13" s="80">
        <v>0</v>
      </c>
      <c r="R13" s="80">
        <v>0</v>
      </c>
      <c r="S13" s="80">
        <v>0</v>
      </c>
      <c r="T13" s="80">
        <v>0</v>
      </c>
    </row>
    <row r="14" spans="1:32" ht="16.5" customHeight="1" thickBot="1" x14ac:dyDescent="0.3">
      <c r="A14" s="47" t="s">
        <v>50</v>
      </c>
      <c r="B14" s="46" t="s">
        <v>14</v>
      </c>
      <c r="C14" s="44" t="s">
        <v>144</v>
      </c>
      <c r="D14" s="75">
        <v>174</v>
      </c>
      <c r="E14" s="75"/>
      <c r="F14" s="45">
        <f t="shared" si="4"/>
        <v>174</v>
      </c>
      <c r="G14" s="75">
        <v>132</v>
      </c>
      <c r="H14" s="80">
        <v>42</v>
      </c>
      <c r="I14" s="80"/>
      <c r="J14" s="80"/>
      <c r="K14" s="80"/>
      <c r="L14" s="80"/>
      <c r="M14" s="80">
        <v>34</v>
      </c>
      <c r="N14" s="80">
        <v>50</v>
      </c>
      <c r="O14" s="80">
        <v>30</v>
      </c>
      <c r="P14" s="80">
        <v>60</v>
      </c>
      <c r="Q14" s="80">
        <v>0</v>
      </c>
      <c r="R14" s="80">
        <v>0</v>
      </c>
      <c r="S14" s="80">
        <v>0</v>
      </c>
      <c r="T14" s="80">
        <v>0</v>
      </c>
    </row>
    <row r="15" spans="1:32" ht="19.5" customHeight="1" thickBot="1" x14ac:dyDescent="0.3">
      <c r="A15" s="42" t="s">
        <v>51</v>
      </c>
      <c r="B15" s="46" t="s">
        <v>15</v>
      </c>
      <c r="C15" s="44" t="s">
        <v>144</v>
      </c>
      <c r="D15" s="75">
        <v>172</v>
      </c>
      <c r="E15" s="75"/>
      <c r="F15" s="45">
        <f t="shared" si="4"/>
        <v>172</v>
      </c>
      <c r="G15" s="75">
        <v>6</v>
      </c>
      <c r="H15" s="80">
        <v>166</v>
      </c>
      <c r="I15" s="80"/>
      <c r="J15" s="80"/>
      <c r="K15" s="80"/>
      <c r="L15" s="80"/>
      <c r="M15" s="80">
        <v>30</v>
      </c>
      <c r="N15" s="80">
        <v>60</v>
      </c>
      <c r="O15" s="80">
        <v>28</v>
      </c>
      <c r="P15" s="80">
        <v>54</v>
      </c>
      <c r="Q15" s="80">
        <v>0</v>
      </c>
      <c r="R15" s="80">
        <v>0</v>
      </c>
      <c r="S15" s="80">
        <v>0</v>
      </c>
      <c r="T15" s="80">
        <v>0</v>
      </c>
    </row>
    <row r="16" spans="1:32" ht="19.5" customHeight="1" thickBot="1" x14ac:dyDescent="0.3">
      <c r="A16" s="47" t="s">
        <v>75</v>
      </c>
      <c r="B16" s="46" t="s">
        <v>38</v>
      </c>
      <c r="C16" s="44" t="s">
        <v>144</v>
      </c>
      <c r="D16" s="75">
        <v>82</v>
      </c>
      <c r="E16" s="75"/>
      <c r="F16" s="45">
        <f t="shared" si="4"/>
        <v>82</v>
      </c>
      <c r="G16" s="75">
        <v>62</v>
      </c>
      <c r="H16" s="80">
        <v>20</v>
      </c>
      <c r="I16" s="80"/>
      <c r="J16" s="80"/>
      <c r="K16" s="80"/>
      <c r="L16" s="80"/>
      <c r="M16" s="80">
        <v>20</v>
      </c>
      <c r="N16" s="80">
        <v>22</v>
      </c>
      <c r="O16" s="80">
        <v>20</v>
      </c>
      <c r="P16" s="80">
        <v>20</v>
      </c>
      <c r="Q16" s="80">
        <v>0</v>
      </c>
      <c r="R16" s="80">
        <v>0</v>
      </c>
      <c r="S16" s="80">
        <v>0</v>
      </c>
      <c r="T16" s="80">
        <v>0</v>
      </c>
    </row>
    <row r="17" spans="1:20" ht="19.5" customHeight="1" thickBot="1" x14ac:dyDescent="0.3">
      <c r="A17" s="47" t="s">
        <v>76</v>
      </c>
      <c r="B17" s="48" t="s">
        <v>112</v>
      </c>
      <c r="C17" s="44" t="s">
        <v>175</v>
      </c>
      <c r="D17" s="45">
        <v>240</v>
      </c>
      <c r="E17" s="45"/>
      <c r="F17" s="45">
        <f t="shared" si="4"/>
        <v>240</v>
      </c>
      <c r="G17" s="45">
        <v>100</v>
      </c>
      <c r="H17" s="3">
        <v>140</v>
      </c>
      <c r="I17" s="3"/>
      <c r="J17" s="3"/>
      <c r="K17" s="3"/>
      <c r="L17" s="3"/>
      <c r="M17" s="3">
        <v>66</v>
      </c>
      <c r="N17" s="80">
        <v>58</v>
      </c>
      <c r="O17" s="80">
        <v>30</v>
      </c>
      <c r="P17" s="80">
        <v>86</v>
      </c>
      <c r="Q17" s="80">
        <v>0</v>
      </c>
      <c r="R17" s="80">
        <v>0</v>
      </c>
      <c r="S17" s="80">
        <v>0</v>
      </c>
      <c r="T17" s="80">
        <v>0</v>
      </c>
    </row>
    <row r="18" spans="1:20" ht="18.75" customHeight="1" thickBot="1" x14ac:dyDescent="0.3">
      <c r="A18" s="47" t="s">
        <v>139</v>
      </c>
      <c r="B18" s="46" t="s">
        <v>89</v>
      </c>
      <c r="C18" s="44" t="s">
        <v>148</v>
      </c>
      <c r="D18" s="75">
        <v>36</v>
      </c>
      <c r="E18" s="75"/>
      <c r="F18" s="45">
        <f t="shared" si="4"/>
        <v>36</v>
      </c>
      <c r="G18" s="75">
        <v>28</v>
      </c>
      <c r="H18" s="80">
        <v>8</v>
      </c>
      <c r="I18" s="80"/>
      <c r="J18" s="80"/>
      <c r="K18" s="80"/>
      <c r="L18" s="80"/>
      <c r="M18" s="80">
        <v>0</v>
      </c>
      <c r="N18" s="80">
        <v>36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</row>
    <row r="19" spans="1:20" ht="42" customHeight="1" thickBot="1" x14ac:dyDescent="0.3">
      <c r="A19" s="16" t="s">
        <v>52</v>
      </c>
      <c r="B19" s="22" t="s">
        <v>56</v>
      </c>
      <c r="C19" s="17" t="s">
        <v>163</v>
      </c>
      <c r="D19" s="16">
        <f>SUM(D20:D23)</f>
        <v>742</v>
      </c>
      <c r="E19" s="16">
        <f t="shared" ref="E19:H19" si="5">SUM(E20:E23)</f>
        <v>0</v>
      </c>
      <c r="F19" s="16">
        <f t="shared" si="5"/>
        <v>742</v>
      </c>
      <c r="G19" s="16">
        <f t="shared" si="5"/>
        <v>426</v>
      </c>
      <c r="H19" s="16">
        <f t="shared" si="5"/>
        <v>316</v>
      </c>
      <c r="I19" s="16">
        <f t="shared" ref="I19:L19" si="6">SUM(I20:I25)</f>
        <v>0</v>
      </c>
      <c r="J19" s="16">
        <f t="shared" si="6"/>
        <v>0</v>
      </c>
      <c r="K19" s="16">
        <f t="shared" si="6"/>
        <v>0</v>
      </c>
      <c r="L19" s="16">
        <f t="shared" si="6"/>
        <v>0</v>
      </c>
      <c r="M19" s="16">
        <f>SUM(M20:M23)</f>
        <v>204</v>
      </c>
      <c r="N19" s="16">
        <f t="shared" ref="N19:T19" si="7">SUM(N20:N23)</f>
        <v>256</v>
      </c>
      <c r="O19" s="16">
        <f t="shared" si="7"/>
        <v>132</v>
      </c>
      <c r="P19" s="16">
        <f t="shared" si="7"/>
        <v>150</v>
      </c>
      <c r="Q19" s="16">
        <f t="shared" si="7"/>
        <v>0</v>
      </c>
      <c r="R19" s="16">
        <f t="shared" si="7"/>
        <v>0</v>
      </c>
      <c r="S19" s="16">
        <f t="shared" si="7"/>
        <v>0</v>
      </c>
      <c r="T19" s="16">
        <f t="shared" si="7"/>
        <v>0</v>
      </c>
    </row>
    <row r="20" spans="1:20" ht="21" customHeight="1" thickBot="1" x14ac:dyDescent="0.3">
      <c r="A20" s="47" t="s">
        <v>53</v>
      </c>
      <c r="B20" s="48" t="s">
        <v>90</v>
      </c>
      <c r="C20" s="44" t="s">
        <v>174</v>
      </c>
      <c r="D20" s="75">
        <v>320</v>
      </c>
      <c r="E20" s="75"/>
      <c r="F20" s="45">
        <f>SUM(M20:T20)</f>
        <v>320</v>
      </c>
      <c r="G20" s="75">
        <v>160</v>
      </c>
      <c r="H20" s="80">
        <v>160</v>
      </c>
      <c r="I20" s="80"/>
      <c r="J20" s="80"/>
      <c r="K20" s="80"/>
      <c r="L20" s="80"/>
      <c r="M20" s="80">
        <v>104</v>
      </c>
      <c r="N20" s="64">
        <v>94</v>
      </c>
      <c r="O20" s="80">
        <v>48</v>
      </c>
      <c r="P20" s="64">
        <v>74</v>
      </c>
      <c r="Q20" s="80">
        <v>0</v>
      </c>
      <c r="R20" s="80">
        <v>0</v>
      </c>
      <c r="S20" s="80">
        <v>0</v>
      </c>
      <c r="T20" s="80">
        <v>0</v>
      </c>
    </row>
    <row r="21" spans="1:20" ht="21" customHeight="1" thickBot="1" x14ac:dyDescent="0.3">
      <c r="A21" s="47" t="s">
        <v>54</v>
      </c>
      <c r="B21" s="49" t="s">
        <v>113</v>
      </c>
      <c r="C21" s="44" t="s">
        <v>175</v>
      </c>
      <c r="D21" s="75">
        <v>146</v>
      </c>
      <c r="E21" s="75"/>
      <c r="F21" s="45">
        <f t="shared" ref="F21:F25" si="8">SUM(M21:T21)</f>
        <v>146</v>
      </c>
      <c r="G21" s="75">
        <v>68</v>
      </c>
      <c r="H21" s="80">
        <v>78</v>
      </c>
      <c r="I21" s="80"/>
      <c r="J21" s="80"/>
      <c r="K21" s="80"/>
      <c r="L21" s="80"/>
      <c r="M21" s="80">
        <v>40</v>
      </c>
      <c r="N21" s="80">
        <v>46</v>
      </c>
      <c r="O21" s="80">
        <v>30</v>
      </c>
      <c r="P21" s="80">
        <v>30</v>
      </c>
      <c r="Q21" s="80">
        <v>0</v>
      </c>
      <c r="R21" s="80">
        <v>0</v>
      </c>
      <c r="S21" s="80">
        <v>0</v>
      </c>
      <c r="T21" s="80">
        <v>0</v>
      </c>
    </row>
    <row r="22" spans="1:20" ht="21" customHeight="1" thickBot="1" x14ac:dyDescent="0.3">
      <c r="A22" s="47" t="s">
        <v>55</v>
      </c>
      <c r="B22" s="46" t="s">
        <v>114</v>
      </c>
      <c r="C22" s="44" t="s">
        <v>144</v>
      </c>
      <c r="D22" s="75">
        <v>144</v>
      </c>
      <c r="E22" s="75"/>
      <c r="F22" s="45">
        <f t="shared" si="8"/>
        <v>144</v>
      </c>
      <c r="G22" s="75">
        <v>96</v>
      </c>
      <c r="H22" s="80">
        <v>48</v>
      </c>
      <c r="I22" s="80"/>
      <c r="J22" s="80"/>
      <c r="K22" s="80"/>
      <c r="L22" s="80"/>
      <c r="M22" s="80">
        <v>30</v>
      </c>
      <c r="N22" s="80">
        <v>38</v>
      </c>
      <c r="O22" s="80">
        <v>30</v>
      </c>
      <c r="P22" s="80">
        <v>46</v>
      </c>
      <c r="Q22" s="80">
        <v>0</v>
      </c>
      <c r="R22" s="80">
        <v>0</v>
      </c>
      <c r="S22" s="80">
        <v>0</v>
      </c>
      <c r="T22" s="80">
        <v>0</v>
      </c>
    </row>
    <row r="23" spans="1:20" ht="19.5" customHeight="1" thickBot="1" x14ac:dyDescent="0.3">
      <c r="A23" s="47" t="s">
        <v>115</v>
      </c>
      <c r="B23" s="49" t="s">
        <v>116</v>
      </c>
      <c r="C23" s="44" t="s">
        <v>154</v>
      </c>
      <c r="D23" s="75">
        <v>132</v>
      </c>
      <c r="E23" s="75"/>
      <c r="F23" s="45">
        <f t="shared" si="8"/>
        <v>132</v>
      </c>
      <c r="G23" s="75">
        <v>102</v>
      </c>
      <c r="H23" s="80">
        <v>30</v>
      </c>
      <c r="I23" s="80"/>
      <c r="J23" s="80"/>
      <c r="K23" s="80"/>
      <c r="L23" s="80"/>
      <c r="M23" s="80">
        <v>30</v>
      </c>
      <c r="N23" s="80">
        <v>78</v>
      </c>
      <c r="O23" s="80">
        <v>24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</row>
    <row r="24" spans="1:20" ht="33" customHeight="1" thickBot="1" x14ac:dyDescent="0.3">
      <c r="A24" s="16" t="s">
        <v>140</v>
      </c>
      <c r="B24" s="22" t="s">
        <v>141</v>
      </c>
      <c r="C24" s="17" t="s">
        <v>162</v>
      </c>
      <c r="D24" s="56">
        <f>SUM(D25)</f>
        <v>36</v>
      </c>
      <c r="E24" s="56">
        <f t="shared" ref="E24:T24" si="9">SUM(E25)</f>
        <v>0</v>
      </c>
      <c r="F24" s="56">
        <f t="shared" si="9"/>
        <v>36</v>
      </c>
      <c r="G24" s="56">
        <f t="shared" si="9"/>
        <v>30</v>
      </c>
      <c r="H24" s="56">
        <f t="shared" si="9"/>
        <v>6</v>
      </c>
      <c r="I24" s="56">
        <f t="shared" si="9"/>
        <v>0</v>
      </c>
      <c r="J24" s="56">
        <f t="shared" si="9"/>
        <v>0</v>
      </c>
      <c r="K24" s="56">
        <f t="shared" si="9"/>
        <v>0</v>
      </c>
      <c r="L24" s="56">
        <f t="shared" si="9"/>
        <v>0</v>
      </c>
      <c r="M24" s="56">
        <f t="shared" si="9"/>
        <v>36</v>
      </c>
      <c r="N24" s="56">
        <f t="shared" si="9"/>
        <v>0</v>
      </c>
      <c r="O24" s="56">
        <f t="shared" si="9"/>
        <v>0</v>
      </c>
      <c r="P24" s="56">
        <f t="shared" si="9"/>
        <v>0</v>
      </c>
      <c r="Q24" s="56">
        <f t="shared" si="9"/>
        <v>0</v>
      </c>
      <c r="R24" s="56">
        <f t="shared" si="9"/>
        <v>0</v>
      </c>
      <c r="S24" s="56">
        <f t="shared" si="9"/>
        <v>0</v>
      </c>
      <c r="T24" s="56">
        <f t="shared" si="9"/>
        <v>0</v>
      </c>
    </row>
    <row r="25" spans="1:20" ht="31.5" customHeight="1" thickBot="1" x14ac:dyDescent="0.3">
      <c r="A25" s="55" t="s">
        <v>142</v>
      </c>
      <c r="B25" s="4" t="s">
        <v>130</v>
      </c>
      <c r="C25" s="5" t="s">
        <v>145</v>
      </c>
      <c r="D25" s="75">
        <v>36</v>
      </c>
      <c r="E25" s="75"/>
      <c r="F25" s="45">
        <f t="shared" si="8"/>
        <v>36</v>
      </c>
      <c r="G25" s="75">
        <v>30</v>
      </c>
      <c r="H25" s="80">
        <v>6</v>
      </c>
      <c r="I25" s="80"/>
      <c r="J25" s="80"/>
      <c r="K25" s="80"/>
      <c r="L25" s="80"/>
      <c r="M25" s="80">
        <v>36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</row>
    <row r="26" spans="1:20" ht="25.5" customHeight="1" thickBot="1" x14ac:dyDescent="0.3">
      <c r="A26" s="66" t="s">
        <v>152</v>
      </c>
      <c r="B26" s="67" t="s">
        <v>66</v>
      </c>
      <c r="C26" s="6"/>
      <c r="D26" s="53">
        <v>108</v>
      </c>
      <c r="E26" s="80"/>
      <c r="F26" s="3"/>
      <c r="G26" s="80"/>
      <c r="H26" s="80"/>
      <c r="I26" s="80"/>
      <c r="J26" s="53">
        <v>108</v>
      </c>
      <c r="K26" s="80"/>
      <c r="L26" s="80"/>
      <c r="M26" s="80"/>
      <c r="N26" s="80"/>
      <c r="O26" s="80"/>
      <c r="P26" s="80"/>
      <c r="Q26" s="80"/>
      <c r="R26" s="80"/>
      <c r="S26" s="80"/>
      <c r="T26" s="80"/>
    </row>
    <row r="27" spans="1:20" ht="29.25" customHeight="1" thickBot="1" x14ac:dyDescent="0.3">
      <c r="A27" s="11" t="s">
        <v>16</v>
      </c>
      <c r="B27" s="23" t="s">
        <v>39</v>
      </c>
      <c r="C27" s="15" t="s">
        <v>166</v>
      </c>
      <c r="D27" s="12">
        <f t="shared" ref="D27:T27" si="10">D28+D40</f>
        <v>3564</v>
      </c>
      <c r="E27" s="12">
        <f t="shared" si="10"/>
        <v>196</v>
      </c>
      <c r="F27" s="12">
        <f t="shared" si="10"/>
        <v>2504</v>
      </c>
      <c r="G27" s="14">
        <f t="shared" si="10"/>
        <v>1040</v>
      </c>
      <c r="H27" s="14">
        <f t="shared" si="10"/>
        <v>1464</v>
      </c>
      <c r="I27" s="14">
        <f t="shared" si="10"/>
        <v>864</v>
      </c>
      <c r="J27" s="14">
        <f>SUM(J61)</f>
        <v>108</v>
      </c>
      <c r="K27" s="14">
        <f t="shared" si="10"/>
        <v>2268</v>
      </c>
      <c r="L27" s="14">
        <f t="shared" si="10"/>
        <v>1296</v>
      </c>
      <c r="M27" s="12">
        <f t="shared" si="10"/>
        <v>82</v>
      </c>
      <c r="N27" s="12">
        <f t="shared" si="10"/>
        <v>164</v>
      </c>
      <c r="O27" s="12">
        <f t="shared" si="10"/>
        <v>166</v>
      </c>
      <c r="P27" s="12">
        <f t="shared" si="10"/>
        <v>218</v>
      </c>
      <c r="Q27" s="12">
        <f t="shared" si="10"/>
        <v>486</v>
      </c>
      <c r="R27" s="12">
        <f t="shared" si="10"/>
        <v>702</v>
      </c>
      <c r="S27" s="12">
        <f t="shared" si="10"/>
        <v>414</v>
      </c>
      <c r="T27" s="12">
        <f t="shared" si="10"/>
        <v>468</v>
      </c>
    </row>
    <row r="28" spans="1:20" ht="29.25" customHeight="1" thickBot="1" x14ac:dyDescent="0.3">
      <c r="A28" s="11" t="s">
        <v>17</v>
      </c>
      <c r="B28" s="23" t="s">
        <v>59</v>
      </c>
      <c r="C28" s="15" t="s">
        <v>165</v>
      </c>
      <c r="D28" s="12">
        <f>SUM(D29:D39)</f>
        <v>732</v>
      </c>
      <c r="E28" s="12">
        <f>SUM(E29:E39)</f>
        <v>46</v>
      </c>
      <c r="F28" s="12">
        <f>SUM(F29:F39)</f>
        <v>686</v>
      </c>
      <c r="G28" s="12">
        <f>SUM(G29:G39)</f>
        <v>246</v>
      </c>
      <c r="H28" s="12">
        <f>SUM(H29:H39)</f>
        <v>440</v>
      </c>
      <c r="I28" s="12">
        <f t="shared" ref="I28:T28" si="11">SUM(I29:I39)</f>
        <v>0</v>
      </c>
      <c r="J28" s="12">
        <f t="shared" si="11"/>
        <v>0</v>
      </c>
      <c r="K28" s="12">
        <f t="shared" si="11"/>
        <v>324</v>
      </c>
      <c r="L28" s="12">
        <f t="shared" si="11"/>
        <v>408</v>
      </c>
      <c r="M28" s="12">
        <f t="shared" si="11"/>
        <v>82</v>
      </c>
      <c r="N28" s="12">
        <f t="shared" si="11"/>
        <v>164</v>
      </c>
      <c r="O28" s="12">
        <f t="shared" si="11"/>
        <v>30</v>
      </c>
      <c r="P28" s="12">
        <f t="shared" si="11"/>
        <v>0</v>
      </c>
      <c r="Q28" s="12">
        <f t="shared" si="11"/>
        <v>76</v>
      </c>
      <c r="R28" s="12">
        <f t="shared" si="11"/>
        <v>114</v>
      </c>
      <c r="S28" s="12">
        <f t="shared" si="11"/>
        <v>62</v>
      </c>
      <c r="T28" s="12">
        <f t="shared" si="11"/>
        <v>204</v>
      </c>
    </row>
    <row r="29" spans="1:20" ht="21.75" customHeight="1" thickBot="1" x14ac:dyDescent="0.3">
      <c r="A29" s="18" t="s">
        <v>18</v>
      </c>
      <c r="B29" s="24" t="s">
        <v>91</v>
      </c>
      <c r="C29" s="6" t="s">
        <v>176</v>
      </c>
      <c r="D29" s="80">
        <v>86</v>
      </c>
      <c r="E29" s="80">
        <v>8</v>
      </c>
      <c r="F29" s="7">
        <v>78</v>
      </c>
      <c r="G29" s="7">
        <v>46</v>
      </c>
      <c r="H29" s="80">
        <v>32</v>
      </c>
      <c r="I29" s="80"/>
      <c r="J29" s="80"/>
      <c r="K29" s="53">
        <v>54</v>
      </c>
      <c r="L29" s="53">
        <v>32</v>
      </c>
      <c r="M29" s="80">
        <v>42</v>
      </c>
      <c r="N29" s="64">
        <v>44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</row>
    <row r="30" spans="1:20" ht="22.5" customHeight="1" thickBot="1" x14ac:dyDescent="0.3">
      <c r="A30" s="18" t="s">
        <v>19</v>
      </c>
      <c r="B30" s="19" t="s">
        <v>24</v>
      </c>
      <c r="C30" s="6" t="s">
        <v>150</v>
      </c>
      <c r="D30" s="80">
        <f t="shared" ref="D30:D33" si="12">SUM(E30:F30)</f>
        <v>36</v>
      </c>
      <c r="E30" s="80">
        <v>4</v>
      </c>
      <c r="F30" s="7">
        <f t="shared" ref="F30" si="13">SUM(G30:H30)</f>
        <v>32</v>
      </c>
      <c r="G30" s="7">
        <v>26</v>
      </c>
      <c r="H30" s="80">
        <v>6</v>
      </c>
      <c r="I30" s="80"/>
      <c r="J30" s="80"/>
      <c r="K30" s="53">
        <v>36</v>
      </c>
      <c r="L30" s="53"/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36</v>
      </c>
      <c r="S30" s="80">
        <v>0</v>
      </c>
      <c r="T30" s="80">
        <v>0</v>
      </c>
    </row>
    <row r="31" spans="1:20" ht="21" customHeight="1" thickBot="1" x14ac:dyDescent="0.3">
      <c r="A31" s="18" t="s">
        <v>20</v>
      </c>
      <c r="B31" s="19" t="s">
        <v>92</v>
      </c>
      <c r="C31" s="6" t="s">
        <v>146</v>
      </c>
      <c r="D31" s="80">
        <v>40</v>
      </c>
      <c r="E31" s="80">
        <v>4</v>
      </c>
      <c r="F31" s="7">
        <v>36</v>
      </c>
      <c r="G31" s="7">
        <v>20</v>
      </c>
      <c r="H31" s="80">
        <v>16</v>
      </c>
      <c r="I31" s="80"/>
      <c r="J31" s="80"/>
      <c r="K31" s="53">
        <v>40</v>
      </c>
      <c r="L31" s="53"/>
      <c r="M31" s="64">
        <v>40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</row>
    <row r="32" spans="1:20" ht="21" customHeight="1" thickBot="1" x14ac:dyDescent="0.3">
      <c r="A32" s="18" t="s">
        <v>21</v>
      </c>
      <c r="B32" s="19" t="s">
        <v>109</v>
      </c>
      <c r="C32" s="6" t="s">
        <v>147</v>
      </c>
      <c r="D32" s="80">
        <v>66</v>
      </c>
      <c r="E32" s="80">
        <v>4</v>
      </c>
      <c r="F32" s="7">
        <v>62</v>
      </c>
      <c r="G32" s="7">
        <v>50</v>
      </c>
      <c r="H32" s="80">
        <v>12</v>
      </c>
      <c r="I32" s="80"/>
      <c r="J32" s="80"/>
      <c r="K32" s="53">
        <v>36</v>
      </c>
      <c r="L32" s="53">
        <v>30</v>
      </c>
      <c r="M32" s="80">
        <v>0</v>
      </c>
      <c r="N32" s="80">
        <v>36</v>
      </c>
      <c r="O32" s="64">
        <v>30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</row>
    <row r="33" spans="1:20" ht="21.75" customHeight="1" thickBot="1" x14ac:dyDescent="0.3">
      <c r="A33" s="18" t="s">
        <v>22</v>
      </c>
      <c r="B33" s="19" t="s">
        <v>93</v>
      </c>
      <c r="C33" s="6" t="s">
        <v>149</v>
      </c>
      <c r="D33" s="80">
        <f t="shared" si="12"/>
        <v>64</v>
      </c>
      <c r="E33" s="80">
        <v>4</v>
      </c>
      <c r="F33" s="7">
        <v>60</v>
      </c>
      <c r="G33" s="7">
        <v>40</v>
      </c>
      <c r="H33" s="80">
        <v>20</v>
      </c>
      <c r="I33" s="80"/>
      <c r="J33" s="80"/>
      <c r="K33" s="53">
        <v>36</v>
      </c>
      <c r="L33" s="53">
        <v>28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64">
        <v>64</v>
      </c>
    </row>
    <row r="34" spans="1:20" ht="33.75" customHeight="1" thickBot="1" x14ac:dyDescent="0.3">
      <c r="A34" s="18" t="s">
        <v>23</v>
      </c>
      <c r="B34" s="24" t="s">
        <v>58</v>
      </c>
      <c r="C34" s="6" t="s">
        <v>151</v>
      </c>
      <c r="D34" s="80">
        <v>166</v>
      </c>
      <c r="E34" s="80">
        <v>6</v>
      </c>
      <c r="F34" s="7">
        <v>160</v>
      </c>
      <c r="G34" s="7">
        <v>0</v>
      </c>
      <c r="H34" s="80">
        <v>160</v>
      </c>
      <c r="I34" s="80"/>
      <c r="J34" s="80"/>
      <c r="K34" s="53">
        <v>82</v>
      </c>
      <c r="L34" s="53">
        <v>84</v>
      </c>
      <c r="M34" s="80">
        <v>0</v>
      </c>
      <c r="N34" s="80">
        <v>0</v>
      </c>
      <c r="O34" s="80">
        <v>0</v>
      </c>
      <c r="P34" s="80">
        <v>0</v>
      </c>
      <c r="Q34" s="80">
        <v>46</v>
      </c>
      <c r="R34" s="80">
        <v>40</v>
      </c>
      <c r="S34" s="80">
        <v>40</v>
      </c>
      <c r="T34" s="80">
        <v>40</v>
      </c>
    </row>
    <row r="35" spans="1:20" ht="21.75" customHeight="1" thickBot="1" x14ac:dyDescent="0.3">
      <c r="A35" s="18" t="s">
        <v>40</v>
      </c>
      <c r="B35" s="19" t="s">
        <v>15</v>
      </c>
      <c r="C35" s="6" t="s">
        <v>151</v>
      </c>
      <c r="D35" s="80">
        <v>110</v>
      </c>
      <c r="E35" s="80"/>
      <c r="F35" s="7">
        <v>110</v>
      </c>
      <c r="G35" s="7">
        <v>2</v>
      </c>
      <c r="H35" s="80">
        <v>108</v>
      </c>
      <c r="I35" s="80"/>
      <c r="J35" s="80"/>
      <c r="K35" s="53">
        <v>40</v>
      </c>
      <c r="L35" s="53">
        <v>70</v>
      </c>
      <c r="M35" s="80">
        <v>0</v>
      </c>
      <c r="N35" s="80">
        <v>0</v>
      </c>
      <c r="O35" s="80">
        <v>0</v>
      </c>
      <c r="P35" s="80">
        <v>0</v>
      </c>
      <c r="Q35" s="68">
        <v>30</v>
      </c>
      <c r="R35" s="68">
        <v>38</v>
      </c>
      <c r="S35" s="68">
        <v>22</v>
      </c>
      <c r="T35" s="68">
        <v>20</v>
      </c>
    </row>
    <row r="36" spans="1:20" ht="21.75" customHeight="1" thickBot="1" x14ac:dyDescent="0.3">
      <c r="A36" s="18" t="s">
        <v>111</v>
      </c>
      <c r="B36" s="41" t="s">
        <v>110</v>
      </c>
      <c r="C36" s="6" t="s">
        <v>148</v>
      </c>
      <c r="D36" s="80">
        <v>44</v>
      </c>
      <c r="E36" s="80">
        <v>6</v>
      </c>
      <c r="F36" s="7">
        <v>38</v>
      </c>
      <c r="G36" s="7">
        <v>18</v>
      </c>
      <c r="H36" s="80">
        <v>20</v>
      </c>
      <c r="I36" s="80"/>
      <c r="J36" s="80"/>
      <c r="K36" s="53"/>
      <c r="L36" s="53">
        <v>44</v>
      </c>
      <c r="M36" s="80">
        <v>0</v>
      </c>
      <c r="N36" s="80">
        <v>44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</row>
    <row r="37" spans="1:20" ht="20.25" customHeight="1" thickBot="1" x14ac:dyDescent="0.3">
      <c r="A37" s="18" t="s">
        <v>178</v>
      </c>
      <c r="B37" s="19" t="s">
        <v>171</v>
      </c>
      <c r="C37" s="5" t="s">
        <v>148</v>
      </c>
      <c r="D37" s="80">
        <v>40</v>
      </c>
      <c r="E37" s="75">
        <v>6</v>
      </c>
      <c r="F37" s="7">
        <v>34</v>
      </c>
      <c r="G37" s="28">
        <v>4</v>
      </c>
      <c r="H37" s="80">
        <v>30</v>
      </c>
      <c r="I37" s="80"/>
      <c r="J37" s="80"/>
      <c r="K37" s="53"/>
      <c r="L37" s="53">
        <v>40</v>
      </c>
      <c r="M37" s="80">
        <v>0</v>
      </c>
      <c r="N37" s="80">
        <v>40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</row>
    <row r="38" spans="1:20" ht="20.25" customHeight="1" thickBot="1" x14ac:dyDescent="0.3">
      <c r="A38" s="18" t="s">
        <v>118</v>
      </c>
      <c r="B38" s="19" t="s">
        <v>123</v>
      </c>
      <c r="C38" s="5" t="s">
        <v>151</v>
      </c>
      <c r="D38" s="80">
        <v>40</v>
      </c>
      <c r="E38" s="75">
        <v>2</v>
      </c>
      <c r="F38" s="7">
        <v>38</v>
      </c>
      <c r="G38" s="28">
        <v>20</v>
      </c>
      <c r="H38" s="80">
        <v>18</v>
      </c>
      <c r="I38" s="80"/>
      <c r="J38" s="80"/>
      <c r="K38" s="53"/>
      <c r="L38" s="53">
        <v>40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40</v>
      </c>
    </row>
    <row r="39" spans="1:20" ht="20.25" customHeight="1" thickBot="1" x14ac:dyDescent="0.3">
      <c r="A39" s="18" t="s">
        <v>179</v>
      </c>
      <c r="B39" s="41" t="s">
        <v>121</v>
      </c>
      <c r="C39" s="6" t="s">
        <v>151</v>
      </c>
      <c r="D39" s="80">
        <v>40</v>
      </c>
      <c r="E39" s="80">
        <v>2</v>
      </c>
      <c r="F39" s="7">
        <v>38</v>
      </c>
      <c r="G39" s="7">
        <v>20</v>
      </c>
      <c r="H39" s="80">
        <v>18</v>
      </c>
      <c r="I39" s="80"/>
      <c r="J39" s="80"/>
      <c r="K39" s="80"/>
      <c r="L39" s="53">
        <v>40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40</v>
      </c>
    </row>
    <row r="40" spans="1:20" ht="21.75" customHeight="1" thickBot="1" x14ac:dyDescent="0.3">
      <c r="A40" s="16" t="s">
        <v>25</v>
      </c>
      <c r="B40" s="13" t="s">
        <v>26</v>
      </c>
      <c r="C40" s="15" t="s">
        <v>161</v>
      </c>
      <c r="D40" s="12">
        <f>SUM(D41,D46,D53,D57)</f>
        <v>2832</v>
      </c>
      <c r="E40" s="12">
        <f t="shared" ref="E40:L40" si="14">SUM(E41,E46,E53,E57)</f>
        <v>150</v>
      </c>
      <c r="F40" s="12">
        <f t="shared" si="14"/>
        <v>1818</v>
      </c>
      <c r="G40" s="12">
        <f t="shared" si="14"/>
        <v>794</v>
      </c>
      <c r="H40" s="12">
        <f t="shared" si="14"/>
        <v>1024</v>
      </c>
      <c r="I40" s="12">
        <f t="shared" si="14"/>
        <v>864</v>
      </c>
      <c r="J40" s="12">
        <f t="shared" si="14"/>
        <v>0</v>
      </c>
      <c r="K40" s="12">
        <f t="shared" si="14"/>
        <v>1944</v>
      </c>
      <c r="L40" s="12">
        <f t="shared" si="14"/>
        <v>888</v>
      </c>
      <c r="M40" s="12">
        <f t="shared" ref="M40:T40" si="15">M41+M46+M53+M57</f>
        <v>0</v>
      </c>
      <c r="N40" s="12">
        <f t="shared" si="15"/>
        <v>0</v>
      </c>
      <c r="O40" s="12">
        <f t="shared" si="15"/>
        <v>136</v>
      </c>
      <c r="P40" s="12">
        <f t="shared" si="15"/>
        <v>218</v>
      </c>
      <c r="Q40" s="12">
        <f t="shared" si="15"/>
        <v>410</v>
      </c>
      <c r="R40" s="12">
        <f t="shared" si="15"/>
        <v>588</v>
      </c>
      <c r="S40" s="12">
        <f t="shared" si="15"/>
        <v>352</v>
      </c>
      <c r="T40" s="12">
        <f t="shared" si="15"/>
        <v>264</v>
      </c>
    </row>
    <row r="41" spans="1:20" ht="36.75" customHeight="1" thickBot="1" x14ac:dyDescent="0.3">
      <c r="A41" s="40" t="s">
        <v>27</v>
      </c>
      <c r="B41" s="25" t="s">
        <v>94</v>
      </c>
      <c r="C41" s="15" t="s">
        <v>156</v>
      </c>
      <c r="D41" s="12">
        <f>SUM(D42:D45)</f>
        <v>650</v>
      </c>
      <c r="E41" s="12">
        <f t="shared" ref="E41:L41" si="16">SUM(E42:E45)</f>
        <v>40</v>
      </c>
      <c r="F41" s="12">
        <f t="shared" si="16"/>
        <v>466</v>
      </c>
      <c r="G41" s="12">
        <f t="shared" si="16"/>
        <v>250</v>
      </c>
      <c r="H41" s="12">
        <f t="shared" si="16"/>
        <v>216</v>
      </c>
      <c r="I41" s="12">
        <f t="shared" si="16"/>
        <v>144</v>
      </c>
      <c r="J41" s="12">
        <f t="shared" si="16"/>
        <v>0</v>
      </c>
      <c r="K41" s="12">
        <f t="shared" si="16"/>
        <v>424</v>
      </c>
      <c r="L41" s="12">
        <f t="shared" si="16"/>
        <v>226</v>
      </c>
      <c r="M41" s="12">
        <f>SUM(M42:M43)</f>
        <v>0</v>
      </c>
      <c r="N41" s="12">
        <f t="shared" ref="N41:T41" si="17">SUM(N42:N43)</f>
        <v>0</v>
      </c>
      <c r="O41" s="12">
        <f t="shared" si="17"/>
        <v>70</v>
      </c>
      <c r="P41" s="12">
        <f t="shared" si="17"/>
        <v>136</v>
      </c>
      <c r="Q41" s="12">
        <f t="shared" si="17"/>
        <v>300</v>
      </c>
      <c r="R41" s="12">
        <f t="shared" si="17"/>
        <v>0</v>
      </c>
      <c r="S41" s="12">
        <f t="shared" si="17"/>
        <v>0</v>
      </c>
      <c r="T41" s="12">
        <f t="shared" si="17"/>
        <v>0</v>
      </c>
    </row>
    <row r="42" spans="1:20" ht="21.75" customHeight="1" thickBot="1" x14ac:dyDescent="0.3">
      <c r="A42" s="18" t="s">
        <v>98</v>
      </c>
      <c r="B42" s="24" t="s">
        <v>128</v>
      </c>
      <c r="C42" s="5" t="s">
        <v>155</v>
      </c>
      <c r="D42" s="32">
        <v>290</v>
      </c>
      <c r="E42" s="32">
        <v>24</v>
      </c>
      <c r="F42" s="32">
        <v>266</v>
      </c>
      <c r="G42" s="32">
        <v>150</v>
      </c>
      <c r="H42" s="32">
        <v>116</v>
      </c>
      <c r="I42" s="7"/>
      <c r="J42" s="7"/>
      <c r="K42" s="57">
        <v>172</v>
      </c>
      <c r="L42" s="53">
        <v>118</v>
      </c>
      <c r="M42" s="80">
        <v>0</v>
      </c>
      <c r="N42" s="3">
        <v>0</v>
      </c>
      <c r="O42" s="80">
        <v>40</v>
      </c>
      <c r="P42" s="80">
        <v>72</v>
      </c>
      <c r="Q42" s="64">
        <v>178</v>
      </c>
      <c r="R42" s="80">
        <v>0</v>
      </c>
      <c r="S42" s="80">
        <v>0</v>
      </c>
      <c r="T42" s="80">
        <v>0</v>
      </c>
    </row>
    <row r="43" spans="1:20" ht="19.5" customHeight="1" thickBot="1" x14ac:dyDescent="0.3">
      <c r="A43" s="18" t="s">
        <v>99</v>
      </c>
      <c r="B43" s="24" t="s">
        <v>95</v>
      </c>
      <c r="C43" s="78" t="s">
        <v>155</v>
      </c>
      <c r="D43" s="32">
        <v>216</v>
      </c>
      <c r="E43" s="32">
        <v>16</v>
      </c>
      <c r="F43" s="32">
        <v>200</v>
      </c>
      <c r="G43" s="32">
        <v>100</v>
      </c>
      <c r="H43" s="32">
        <v>100</v>
      </c>
      <c r="I43" s="7"/>
      <c r="J43" s="7"/>
      <c r="K43" s="57">
        <v>144</v>
      </c>
      <c r="L43" s="53">
        <v>72</v>
      </c>
      <c r="M43" s="80">
        <v>0</v>
      </c>
      <c r="N43" s="3">
        <v>0</v>
      </c>
      <c r="O43" s="80">
        <v>30</v>
      </c>
      <c r="P43" s="80">
        <v>64</v>
      </c>
      <c r="Q43" s="64">
        <v>122</v>
      </c>
      <c r="R43" s="80">
        <v>0</v>
      </c>
      <c r="S43" s="80">
        <v>0</v>
      </c>
      <c r="T43" s="80">
        <v>0</v>
      </c>
    </row>
    <row r="44" spans="1:20" ht="18.75" customHeight="1" thickBot="1" x14ac:dyDescent="0.3">
      <c r="A44" s="18" t="s">
        <v>28</v>
      </c>
      <c r="B44" s="19" t="s">
        <v>77</v>
      </c>
      <c r="C44" s="5" t="s">
        <v>155</v>
      </c>
      <c r="D44" s="80">
        <v>108</v>
      </c>
      <c r="E44" s="80"/>
      <c r="F44" s="7"/>
      <c r="G44" s="7"/>
      <c r="H44" s="7"/>
      <c r="I44" s="7">
        <v>108</v>
      </c>
      <c r="J44" s="7"/>
      <c r="K44" s="57">
        <v>72</v>
      </c>
      <c r="L44" s="53">
        <v>36</v>
      </c>
      <c r="M44" s="80">
        <v>0</v>
      </c>
      <c r="N44" s="3">
        <v>0</v>
      </c>
      <c r="O44" s="62">
        <v>36</v>
      </c>
      <c r="P44" s="62">
        <v>36</v>
      </c>
      <c r="Q44" s="54">
        <v>36</v>
      </c>
      <c r="R44" s="3">
        <v>0</v>
      </c>
      <c r="S44" s="3">
        <v>0</v>
      </c>
      <c r="T44" s="3">
        <v>0</v>
      </c>
    </row>
    <row r="45" spans="1:20" ht="18.75" customHeight="1" thickBot="1" x14ac:dyDescent="0.3">
      <c r="A45" s="18" t="s">
        <v>124</v>
      </c>
      <c r="B45" s="19" t="str">
        <f t="shared" ref="B45" si="18">B52</f>
        <v xml:space="preserve">Производственная практика </v>
      </c>
      <c r="C45" s="5" t="s">
        <v>155</v>
      </c>
      <c r="D45" s="80">
        <v>36</v>
      </c>
      <c r="E45" s="80"/>
      <c r="F45" s="7"/>
      <c r="G45" s="7"/>
      <c r="H45" s="7"/>
      <c r="I45" s="7">
        <v>36</v>
      </c>
      <c r="J45" s="7"/>
      <c r="K45" s="57">
        <v>36</v>
      </c>
      <c r="L45" s="53"/>
      <c r="M45" s="80">
        <v>0</v>
      </c>
      <c r="N45" s="3">
        <v>0</v>
      </c>
      <c r="O45" s="3">
        <v>0</v>
      </c>
      <c r="P45" s="3">
        <v>0</v>
      </c>
      <c r="Q45" s="54">
        <v>36</v>
      </c>
      <c r="R45" s="3">
        <v>0</v>
      </c>
      <c r="S45" s="3">
        <v>0</v>
      </c>
      <c r="T45" s="3">
        <v>0</v>
      </c>
    </row>
    <row r="46" spans="1:20" ht="22.5" customHeight="1" thickBot="1" x14ac:dyDescent="0.3">
      <c r="A46" s="26" t="s">
        <v>29</v>
      </c>
      <c r="B46" s="27" t="s">
        <v>96</v>
      </c>
      <c r="C46" s="17" t="s">
        <v>157</v>
      </c>
      <c r="D46" s="50">
        <f>SUM(D47:D52)</f>
        <v>1098</v>
      </c>
      <c r="E46" s="50">
        <f t="shared" ref="E46:L46" si="19">SUM(E47:E52)</f>
        <v>64</v>
      </c>
      <c r="F46" s="50">
        <f t="shared" si="19"/>
        <v>782</v>
      </c>
      <c r="G46" s="50">
        <f t="shared" si="19"/>
        <v>340</v>
      </c>
      <c r="H46" s="50">
        <f t="shared" si="19"/>
        <v>442</v>
      </c>
      <c r="I46" s="50">
        <f t="shared" si="19"/>
        <v>252</v>
      </c>
      <c r="J46" s="50">
        <f t="shared" si="19"/>
        <v>0</v>
      </c>
      <c r="K46" s="50">
        <f t="shared" si="19"/>
        <v>824</v>
      </c>
      <c r="L46" s="50">
        <f t="shared" si="19"/>
        <v>274</v>
      </c>
      <c r="M46" s="50">
        <f>SUM(M47:M50)</f>
        <v>0</v>
      </c>
      <c r="N46" s="50">
        <f t="shared" ref="N46:T46" si="20">SUM(N47:N50)</f>
        <v>0</v>
      </c>
      <c r="O46" s="50">
        <f t="shared" si="20"/>
        <v>66</v>
      </c>
      <c r="P46" s="50">
        <f t="shared" si="20"/>
        <v>82</v>
      </c>
      <c r="Q46" s="50">
        <f t="shared" si="20"/>
        <v>110</v>
      </c>
      <c r="R46" s="50">
        <f t="shared" si="20"/>
        <v>588</v>
      </c>
      <c r="S46" s="50">
        <f t="shared" si="20"/>
        <v>0</v>
      </c>
      <c r="T46" s="50">
        <f t="shared" si="20"/>
        <v>0</v>
      </c>
    </row>
    <row r="47" spans="1:20" ht="24" customHeight="1" thickBot="1" x14ac:dyDescent="0.3">
      <c r="A47" s="18" t="s">
        <v>97</v>
      </c>
      <c r="B47" s="24" t="s">
        <v>117</v>
      </c>
      <c r="C47" s="113" t="s">
        <v>150</v>
      </c>
      <c r="D47" s="32">
        <v>206</v>
      </c>
      <c r="E47" s="32">
        <v>14</v>
      </c>
      <c r="F47" s="32">
        <v>192</v>
      </c>
      <c r="G47" s="32">
        <v>102</v>
      </c>
      <c r="H47" s="32">
        <v>90</v>
      </c>
      <c r="I47" s="32"/>
      <c r="J47" s="52"/>
      <c r="K47" s="57">
        <v>144</v>
      </c>
      <c r="L47" s="53">
        <v>62</v>
      </c>
      <c r="M47" s="80">
        <v>0</v>
      </c>
      <c r="N47" s="3">
        <v>0</v>
      </c>
      <c r="O47" s="3">
        <v>30</v>
      </c>
      <c r="P47" s="3">
        <v>38</v>
      </c>
      <c r="Q47" s="80">
        <v>30</v>
      </c>
      <c r="R47" s="64">
        <v>108</v>
      </c>
      <c r="S47" s="80">
        <v>0</v>
      </c>
      <c r="T47" s="80">
        <v>0</v>
      </c>
    </row>
    <row r="48" spans="1:20" ht="21.75" customHeight="1" thickBot="1" x14ac:dyDescent="0.3">
      <c r="A48" s="18" t="s">
        <v>60</v>
      </c>
      <c r="B48" s="24" t="s">
        <v>170</v>
      </c>
      <c r="C48" s="114"/>
      <c r="D48" s="32">
        <v>270</v>
      </c>
      <c r="E48" s="32">
        <v>20</v>
      </c>
      <c r="F48" s="32">
        <v>250</v>
      </c>
      <c r="G48" s="32">
        <v>130</v>
      </c>
      <c r="H48" s="32">
        <v>120</v>
      </c>
      <c r="I48" s="32"/>
      <c r="J48" s="52"/>
      <c r="K48" s="57">
        <v>170</v>
      </c>
      <c r="L48" s="53">
        <v>100</v>
      </c>
      <c r="M48" s="80">
        <v>0</v>
      </c>
      <c r="N48" s="3">
        <v>0</v>
      </c>
      <c r="O48" s="3">
        <v>36</v>
      </c>
      <c r="P48" s="3">
        <v>44</v>
      </c>
      <c r="Q48" s="80">
        <v>40</v>
      </c>
      <c r="R48" s="64">
        <v>150</v>
      </c>
      <c r="S48" s="80">
        <v>0</v>
      </c>
      <c r="T48" s="80">
        <v>0</v>
      </c>
    </row>
    <row r="49" spans="1:20" ht="21.75" customHeight="1" thickBot="1" x14ac:dyDescent="0.3">
      <c r="A49" s="18" t="s">
        <v>100</v>
      </c>
      <c r="B49" s="24" t="s">
        <v>102</v>
      </c>
      <c r="C49" s="77" t="s">
        <v>150</v>
      </c>
      <c r="D49" s="32">
        <v>210</v>
      </c>
      <c r="E49" s="32">
        <v>14</v>
      </c>
      <c r="F49" s="32">
        <v>196</v>
      </c>
      <c r="G49" s="32">
        <v>60</v>
      </c>
      <c r="H49" s="32">
        <v>136</v>
      </c>
      <c r="I49" s="32"/>
      <c r="J49" s="52"/>
      <c r="K49" s="57">
        <v>134</v>
      </c>
      <c r="L49" s="53">
        <v>76</v>
      </c>
      <c r="M49" s="80">
        <v>0</v>
      </c>
      <c r="N49" s="3">
        <v>0</v>
      </c>
      <c r="O49" s="3">
        <v>0</v>
      </c>
      <c r="P49" s="3">
        <v>0</v>
      </c>
      <c r="Q49" s="80">
        <v>40</v>
      </c>
      <c r="R49" s="64">
        <v>170</v>
      </c>
      <c r="S49" s="80">
        <v>0</v>
      </c>
      <c r="T49" s="80">
        <v>0</v>
      </c>
    </row>
    <row r="50" spans="1:20" ht="25.5" customHeight="1" thickBot="1" x14ac:dyDescent="0.3">
      <c r="A50" s="18" t="s">
        <v>101</v>
      </c>
      <c r="B50" s="24" t="s">
        <v>103</v>
      </c>
      <c r="C50" s="77" t="s">
        <v>150</v>
      </c>
      <c r="D50" s="32">
        <f t="shared" ref="D50" si="21">E50+F50</f>
        <v>160</v>
      </c>
      <c r="E50" s="32">
        <v>16</v>
      </c>
      <c r="F50" s="32">
        <f t="shared" ref="F50" si="22">SUM(G50:H50)</f>
        <v>144</v>
      </c>
      <c r="G50" s="32">
        <v>48</v>
      </c>
      <c r="H50" s="32">
        <v>96</v>
      </c>
      <c r="I50" s="32"/>
      <c r="J50" s="52"/>
      <c r="K50" s="57">
        <v>160</v>
      </c>
      <c r="L50" s="53"/>
      <c r="M50" s="80">
        <v>0</v>
      </c>
      <c r="N50" s="3">
        <v>0</v>
      </c>
      <c r="O50" s="3">
        <v>0</v>
      </c>
      <c r="P50" s="3">
        <v>0</v>
      </c>
      <c r="Q50" s="80">
        <v>0</v>
      </c>
      <c r="R50" s="64">
        <v>160</v>
      </c>
      <c r="S50" s="80">
        <v>0</v>
      </c>
      <c r="T50" s="80">
        <v>0</v>
      </c>
    </row>
    <row r="51" spans="1:20" ht="23.25" customHeight="1" thickBot="1" x14ac:dyDescent="0.3">
      <c r="A51" s="18" t="s">
        <v>61</v>
      </c>
      <c r="B51" s="19" t="s">
        <v>77</v>
      </c>
      <c r="C51" s="5" t="s">
        <v>150</v>
      </c>
      <c r="D51" s="32">
        <v>180</v>
      </c>
      <c r="E51" s="32"/>
      <c r="F51" s="32"/>
      <c r="G51" s="32"/>
      <c r="H51" s="32"/>
      <c r="I51" s="32">
        <v>180</v>
      </c>
      <c r="J51" s="52"/>
      <c r="K51" s="57">
        <v>144</v>
      </c>
      <c r="L51" s="53">
        <v>36</v>
      </c>
      <c r="M51" s="80">
        <v>0</v>
      </c>
      <c r="N51" s="3">
        <v>0</v>
      </c>
      <c r="O51" s="62">
        <v>36</v>
      </c>
      <c r="P51" s="62">
        <v>36</v>
      </c>
      <c r="Q51" s="62">
        <v>36</v>
      </c>
      <c r="R51" s="54">
        <v>72</v>
      </c>
      <c r="S51" s="3">
        <v>0</v>
      </c>
      <c r="T51" s="3">
        <v>0</v>
      </c>
    </row>
    <row r="52" spans="1:20" ht="23.25" customHeight="1" thickBot="1" x14ac:dyDescent="0.3">
      <c r="A52" s="18" t="s">
        <v>30</v>
      </c>
      <c r="B52" s="19" t="s">
        <v>78</v>
      </c>
      <c r="C52" s="77" t="s">
        <v>150</v>
      </c>
      <c r="D52" s="32">
        <v>72</v>
      </c>
      <c r="E52" s="32"/>
      <c r="F52" s="32"/>
      <c r="G52" s="32"/>
      <c r="H52" s="32"/>
      <c r="I52" s="32">
        <v>72</v>
      </c>
      <c r="J52" s="52"/>
      <c r="K52" s="57">
        <v>72</v>
      </c>
      <c r="L52" s="53"/>
      <c r="M52" s="80">
        <v>0</v>
      </c>
      <c r="N52" s="3">
        <v>0</v>
      </c>
      <c r="O52" s="3">
        <v>0</v>
      </c>
      <c r="P52" s="3">
        <v>0</v>
      </c>
      <c r="Q52" s="3">
        <v>0</v>
      </c>
      <c r="R52" s="54">
        <v>72</v>
      </c>
      <c r="S52" s="3">
        <v>0</v>
      </c>
      <c r="T52" s="3">
        <v>0</v>
      </c>
    </row>
    <row r="53" spans="1:20" ht="38.25" customHeight="1" thickBot="1" x14ac:dyDescent="0.3">
      <c r="A53" s="26" t="s">
        <v>31</v>
      </c>
      <c r="B53" s="27" t="s">
        <v>104</v>
      </c>
      <c r="C53" s="17" t="s">
        <v>159</v>
      </c>
      <c r="D53" s="12">
        <f>SUM(D54:D56)</f>
        <v>680</v>
      </c>
      <c r="E53" s="12">
        <f t="shared" ref="E53:L53" si="23">SUM(E54:E56)</f>
        <v>26</v>
      </c>
      <c r="F53" s="12">
        <f t="shared" si="23"/>
        <v>294</v>
      </c>
      <c r="G53" s="12">
        <f t="shared" si="23"/>
        <v>100</v>
      </c>
      <c r="H53" s="12">
        <f t="shared" si="23"/>
        <v>194</v>
      </c>
      <c r="I53" s="12">
        <f t="shared" si="23"/>
        <v>360</v>
      </c>
      <c r="J53" s="12">
        <f t="shared" si="23"/>
        <v>0</v>
      </c>
      <c r="K53" s="12">
        <f t="shared" si="23"/>
        <v>364</v>
      </c>
      <c r="L53" s="12">
        <f t="shared" si="23"/>
        <v>316</v>
      </c>
      <c r="M53" s="12">
        <f t="shared" ref="M53:T53" si="24">SUM(M54:M54)</f>
        <v>0</v>
      </c>
      <c r="N53" s="12">
        <f t="shared" si="24"/>
        <v>0</v>
      </c>
      <c r="O53" s="12">
        <f t="shared" si="24"/>
        <v>0</v>
      </c>
      <c r="P53" s="12">
        <f t="shared" si="24"/>
        <v>0</v>
      </c>
      <c r="Q53" s="12">
        <f t="shared" si="24"/>
        <v>0</v>
      </c>
      <c r="R53" s="12">
        <f t="shared" si="24"/>
        <v>0</v>
      </c>
      <c r="S53" s="12">
        <f t="shared" si="24"/>
        <v>56</v>
      </c>
      <c r="T53" s="12">
        <f t="shared" si="24"/>
        <v>264</v>
      </c>
    </row>
    <row r="54" spans="1:20" ht="52.5" customHeight="1" thickBot="1" x14ac:dyDescent="0.3">
      <c r="A54" s="18" t="s">
        <v>32</v>
      </c>
      <c r="B54" s="24" t="s">
        <v>105</v>
      </c>
      <c r="C54" s="77" t="s">
        <v>151</v>
      </c>
      <c r="D54" s="32">
        <v>320</v>
      </c>
      <c r="E54" s="32">
        <v>26</v>
      </c>
      <c r="F54" s="32">
        <v>294</v>
      </c>
      <c r="G54" s="32">
        <v>100</v>
      </c>
      <c r="H54" s="32">
        <v>194</v>
      </c>
      <c r="I54" s="32"/>
      <c r="J54" s="52"/>
      <c r="K54" s="57">
        <v>220</v>
      </c>
      <c r="L54" s="58">
        <v>100</v>
      </c>
      <c r="M54" s="80">
        <v>0</v>
      </c>
      <c r="N54" s="80">
        <v>0</v>
      </c>
      <c r="O54" s="80">
        <v>0</v>
      </c>
      <c r="P54" s="80">
        <v>0</v>
      </c>
      <c r="Q54" s="3">
        <v>0</v>
      </c>
      <c r="R54" s="3">
        <v>0</v>
      </c>
      <c r="S54" s="80">
        <v>56</v>
      </c>
      <c r="T54" s="64">
        <v>264</v>
      </c>
    </row>
    <row r="55" spans="1:20" ht="23.25" customHeight="1" thickBot="1" x14ac:dyDescent="0.3">
      <c r="A55" s="18" t="s">
        <v>62</v>
      </c>
      <c r="B55" s="19" t="s">
        <v>77</v>
      </c>
      <c r="C55" s="77" t="s">
        <v>151</v>
      </c>
      <c r="D55" s="32">
        <v>216</v>
      </c>
      <c r="E55" s="32"/>
      <c r="F55" s="32"/>
      <c r="G55" s="32"/>
      <c r="H55" s="32"/>
      <c r="I55" s="32">
        <v>216</v>
      </c>
      <c r="J55" s="52"/>
      <c r="K55" s="57">
        <v>72</v>
      </c>
      <c r="L55" s="59">
        <v>144</v>
      </c>
      <c r="M55" s="80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62">
        <v>72</v>
      </c>
      <c r="T55" s="54">
        <v>144</v>
      </c>
    </row>
    <row r="56" spans="1:20" ht="23.25" customHeight="1" thickBot="1" x14ac:dyDescent="0.3">
      <c r="A56" s="18" t="s">
        <v>126</v>
      </c>
      <c r="B56" s="19" t="s">
        <v>127</v>
      </c>
      <c r="C56" s="77" t="s">
        <v>151</v>
      </c>
      <c r="D56" s="52">
        <v>144</v>
      </c>
      <c r="E56" s="52"/>
      <c r="F56" s="52"/>
      <c r="G56" s="52"/>
      <c r="H56" s="52"/>
      <c r="I56" s="52">
        <v>144</v>
      </c>
      <c r="J56" s="52"/>
      <c r="K56" s="57">
        <v>72</v>
      </c>
      <c r="L56" s="59">
        <v>72</v>
      </c>
      <c r="M56" s="80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54">
        <v>144</v>
      </c>
    </row>
    <row r="57" spans="1:20" ht="39.75" customHeight="1" thickBot="1" x14ac:dyDescent="0.3">
      <c r="A57" s="26" t="s">
        <v>33</v>
      </c>
      <c r="B57" s="65" t="s">
        <v>106</v>
      </c>
      <c r="C57" s="17" t="s">
        <v>158</v>
      </c>
      <c r="D57" s="12">
        <f>SUM(D58:D60)</f>
        <v>404</v>
      </c>
      <c r="E57" s="12">
        <f t="shared" ref="E57:L57" si="25">SUM(E58:E60)</f>
        <v>20</v>
      </c>
      <c r="F57" s="12">
        <f t="shared" si="25"/>
        <v>276</v>
      </c>
      <c r="G57" s="12">
        <f t="shared" si="25"/>
        <v>104</v>
      </c>
      <c r="H57" s="12">
        <f t="shared" si="25"/>
        <v>172</v>
      </c>
      <c r="I57" s="12">
        <f t="shared" si="25"/>
        <v>108</v>
      </c>
      <c r="J57" s="12">
        <f t="shared" si="25"/>
        <v>0</v>
      </c>
      <c r="K57" s="12">
        <f t="shared" si="25"/>
        <v>332</v>
      </c>
      <c r="L57" s="12">
        <f t="shared" si="25"/>
        <v>72</v>
      </c>
      <c r="M57" s="12">
        <f t="shared" ref="M57:T57" si="26">SUM(M58:M59)</f>
        <v>0</v>
      </c>
      <c r="N57" s="12">
        <f t="shared" si="26"/>
        <v>0</v>
      </c>
      <c r="O57" s="12">
        <f t="shared" si="26"/>
        <v>0</v>
      </c>
      <c r="P57" s="12">
        <f t="shared" si="26"/>
        <v>0</v>
      </c>
      <c r="Q57" s="12">
        <f t="shared" si="26"/>
        <v>0</v>
      </c>
      <c r="R57" s="12">
        <f t="shared" si="26"/>
        <v>0</v>
      </c>
      <c r="S57" s="12">
        <f t="shared" si="26"/>
        <v>296</v>
      </c>
      <c r="T57" s="12">
        <f t="shared" si="26"/>
        <v>0</v>
      </c>
    </row>
    <row r="58" spans="1:20" ht="41.25" customHeight="1" thickBot="1" x14ac:dyDescent="0.3">
      <c r="A58" s="18" t="s">
        <v>34</v>
      </c>
      <c r="B58" s="24" t="s">
        <v>107</v>
      </c>
      <c r="C58" s="78" t="s">
        <v>160</v>
      </c>
      <c r="D58" s="80">
        <f>E58+F58</f>
        <v>146</v>
      </c>
      <c r="E58" s="80">
        <v>10</v>
      </c>
      <c r="F58" s="7">
        <v>136</v>
      </c>
      <c r="G58" s="7">
        <v>54</v>
      </c>
      <c r="H58" s="7">
        <v>82</v>
      </c>
      <c r="I58" s="7"/>
      <c r="J58" s="7"/>
      <c r="K58" s="57">
        <v>146</v>
      </c>
      <c r="L58" s="53"/>
      <c r="M58" s="80">
        <v>0</v>
      </c>
      <c r="N58" s="80">
        <v>0</v>
      </c>
      <c r="O58" s="80">
        <v>0</v>
      </c>
      <c r="P58" s="80">
        <v>0</v>
      </c>
      <c r="Q58" s="3">
        <v>0</v>
      </c>
      <c r="R58" s="3">
        <v>0</v>
      </c>
      <c r="S58" s="64">
        <v>146</v>
      </c>
      <c r="T58" s="80">
        <v>0</v>
      </c>
    </row>
    <row r="59" spans="1:20" ht="35.25" customHeight="1" thickBot="1" x14ac:dyDescent="0.3">
      <c r="A59" s="18" t="s">
        <v>63</v>
      </c>
      <c r="B59" s="24" t="s">
        <v>108</v>
      </c>
      <c r="C59" s="78" t="s">
        <v>160</v>
      </c>
      <c r="D59" s="80">
        <v>150</v>
      </c>
      <c r="E59" s="80">
        <v>10</v>
      </c>
      <c r="F59" s="7">
        <v>140</v>
      </c>
      <c r="G59" s="7">
        <v>50</v>
      </c>
      <c r="H59" s="7">
        <v>90</v>
      </c>
      <c r="I59" s="7"/>
      <c r="J59" s="7"/>
      <c r="K59" s="57">
        <v>150</v>
      </c>
      <c r="L59" s="53"/>
      <c r="M59" s="80">
        <v>0</v>
      </c>
      <c r="N59" s="80">
        <v>0</v>
      </c>
      <c r="O59" s="80">
        <v>0</v>
      </c>
      <c r="P59" s="80">
        <v>0</v>
      </c>
      <c r="Q59" s="3">
        <v>0</v>
      </c>
      <c r="R59" s="3">
        <v>0</v>
      </c>
      <c r="S59" s="64">
        <v>150</v>
      </c>
      <c r="T59" s="80">
        <v>0</v>
      </c>
    </row>
    <row r="60" spans="1:20" ht="27" customHeight="1" thickBot="1" x14ac:dyDescent="0.3">
      <c r="A60" s="18" t="s">
        <v>35</v>
      </c>
      <c r="B60" s="19" t="s">
        <v>125</v>
      </c>
      <c r="C60" s="5" t="s">
        <v>160</v>
      </c>
      <c r="D60" s="80">
        <v>108</v>
      </c>
      <c r="E60" s="80"/>
      <c r="F60" s="7"/>
      <c r="G60" s="7"/>
      <c r="H60" s="7"/>
      <c r="I60" s="7">
        <v>108</v>
      </c>
      <c r="J60" s="7"/>
      <c r="K60" s="57">
        <v>36</v>
      </c>
      <c r="L60" s="53">
        <v>72</v>
      </c>
      <c r="M60" s="80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54">
        <v>108</v>
      </c>
      <c r="T60" s="3">
        <v>0</v>
      </c>
    </row>
    <row r="61" spans="1:20" ht="27" customHeight="1" thickBot="1" x14ac:dyDescent="0.3">
      <c r="A61" s="76" t="s">
        <v>152</v>
      </c>
      <c r="B61" s="76" t="s">
        <v>66</v>
      </c>
      <c r="C61" s="6"/>
      <c r="D61" s="53">
        <v>108</v>
      </c>
      <c r="E61" s="53"/>
      <c r="F61" s="57"/>
      <c r="G61" s="57"/>
      <c r="H61" s="57"/>
      <c r="I61" s="57"/>
      <c r="J61" s="57">
        <v>108</v>
      </c>
      <c r="K61" s="57">
        <v>108</v>
      </c>
      <c r="L61" s="53"/>
      <c r="M61" s="80"/>
      <c r="N61" s="3"/>
      <c r="O61" s="3"/>
      <c r="P61" s="3"/>
      <c r="Q61" s="3"/>
      <c r="R61" s="3"/>
      <c r="S61" s="3"/>
      <c r="T61" s="3"/>
    </row>
    <row r="62" spans="1:20" ht="36" customHeight="1" thickBot="1" x14ac:dyDescent="0.3">
      <c r="A62" s="76" t="s">
        <v>36</v>
      </c>
      <c r="B62" s="76" t="s">
        <v>57</v>
      </c>
      <c r="C62" s="30"/>
      <c r="D62" s="53">
        <v>72</v>
      </c>
      <c r="E62" s="63"/>
      <c r="F62" s="60"/>
      <c r="G62" s="60"/>
      <c r="H62" s="60"/>
      <c r="I62" s="60"/>
      <c r="J62" s="60"/>
      <c r="K62" s="57">
        <v>72</v>
      </c>
      <c r="L62" s="61"/>
      <c r="M62" s="80"/>
      <c r="N62" s="3"/>
      <c r="O62" s="3"/>
      <c r="P62" s="3"/>
      <c r="Q62" s="3"/>
      <c r="R62" s="3"/>
      <c r="S62" s="3"/>
      <c r="T62" s="29">
        <v>72</v>
      </c>
    </row>
    <row r="63" spans="1:20" ht="36" customHeight="1" thickBot="1" x14ac:dyDescent="0.3">
      <c r="A63" s="34"/>
      <c r="B63" s="39" t="s">
        <v>86</v>
      </c>
      <c r="C63" s="38" t="s">
        <v>164</v>
      </c>
      <c r="D63" s="35">
        <f>SUM(D8,D26,D27,D61,D62)</f>
        <v>5904</v>
      </c>
      <c r="E63" s="35">
        <f>E27</f>
        <v>196</v>
      </c>
      <c r="F63" s="35">
        <f>F8+F27</f>
        <v>4556</v>
      </c>
      <c r="G63" s="35">
        <f>G8+G27</f>
        <v>2024</v>
      </c>
      <c r="H63" s="35">
        <f>H8+H27</f>
        <v>2532</v>
      </c>
      <c r="I63" s="35">
        <f>I27</f>
        <v>864</v>
      </c>
      <c r="J63" s="35">
        <f>SUM(J8,J27)</f>
        <v>216</v>
      </c>
      <c r="K63" s="35">
        <f t="shared" ref="K63:L63" si="27">SUM(K8,K27)</f>
        <v>2268</v>
      </c>
      <c r="L63" s="35">
        <f t="shared" si="27"/>
        <v>1296</v>
      </c>
      <c r="M63" s="35">
        <f t="shared" ref="M63:T63" si="28">M8+M27</f>
        <v>594</v>
      </c>
      <c r="N63" s="35">
        <f t="shared" si="28"/>
        <v>828</v>
      </c>
      <c r="O63" s="35">
        <f t="shared" si="28"/>
        <v>522</v>
      </c>
      <c r="P63" s="35">
        <f t="shared" si="28"/>
        <v>738</v>
      </c>
      <c r="Q63" s="35">
        <f t="shared" si="28"/>
        <v>486</v>
      </c>
      <c r="R63" s="35">
        <f t="shared" si="28"/>
        <v>702</v>
      </c>
      <c r="S63" s="35">
        <f t="shared" si="28"/>
        <v>414</v>
      </c>
      <c r="T63" s="35">
        <f t="shared" si="28"/>
        <v>468</v>
      </c>
    </row>
    <row r="64" spans="1:20" ht="20.25" customHeight="1" thickBot="1" x14ac:dyDescent="0.3">
      <c r="A64" s="102" t="s">
        <v>173</v>
      </c>
      <c r="B64" s="103"/>
      <c r="C64" s="103"/>
      <c r="D64" s="103"/>
      <c r="E64" s="103"/>
      <c r="F64" s="103"/>
      <c r="G64" s="103"/>
      <c r="H64" s="103"/>
      <c r="I64" s="112" t="s">
        <v>79</v>
      </c>
      <c r="J64" s="112"/>
      <c r="K64" s="112"/>
      <c r="L64" s="112"/>
      <c r="M64" s="31">
        <v>14</v>
      </c>
      <c r="N64" s="31">
        <v>16</v>
      </c>
      <c r="O64" s="31">
        <v>17</v>
      </c>
      <c r="P64" s="31">
        <v>14</v>
      </c>
      <c r="Q64" s="31">
        <v>7</v>
      </c>
      <c r="R64" s="31">
        <v>7</v>
      </c>
      <c r="S64" s="31">
        <v>5</v>
      </c>
      <c r="T64" s="31">
        <v>6</v>
      </c>
    </row>
    <row r="65" spans="1:20" customFormat="1" ht="24" customHeight="1" thickBot="1" x14ac:dyDescent="0.3">
      <c r="A65" s="104"/>
      <c r="B65" s="105"/>
      <c r="C65" s="105"/>
      <c r="D65" s="105"/>
      <c r="E65" s="105"/>
      <c r="F65" s="105"/>
      <c r="G65" s="105"/>
      <c r="H65" s="105"/>
      <c r="I65" s="112" t="s">
        <v>80</v>
      </c>
      <c r="J65" s="112"/>
      <c r="K65" s="112"/>
      <c r="L65" s="112"/>
      <c r="M65" s="32">
        <v>0.5</v>
      </c>
      <c r="N65" s="32">
        <v>1</v>
      </c>
      <c r="O65" s="32">
        <v>0.5</v>
      </c>
      <c r="P65" s="32">
        <v>1.5</v>
      </c>
      <c r="Q65" s="32">
        <v>0.5</v>
      </c>
      <c r="R65" s="32">
        <v>0.5</v>
      </c>
      <c r="S65" s="36">
        <v>0.5</v>
      </c>
      <c r="T65" s="32">
        <v>1</v>
      </c>
    </row>
    <row r="66" spans="1:20" ht="24" customHeight="1" thickBot="1" x14ac:dyDescent="0.3">
      <c r="A66" s="104"/>
      <c r="B66" s="105"/>
      <c r="C66" s="105"/>
      <c r="D66" s="105"/>
      <c r="E66" s="105"/>
      <c r="F66" s="105"/>
      <c r="G66" s="105"/>
      <c r="H66" s="105"/>
      <c r="I66" s="112" t="s">
        <v>81</v>
      </c>
      <c r="J66" s="112"/>
      <c r="K66" s="112"/>
      <c r="L66" s="112"/>
      <c r="M66" s="32" t="s">
        <v>120</v>
      </c>
      <c r="N66" s="32" t="s">
        <v>120</v>
      </c>
      <c r="O66" s="32">
        <v>2</v>
      </c>
      <c r="P66" s="32">
        <v>2</v>
      </c>
      <c r="Q66" s="32">
        <v>2</v>
      </c>
      <c r="R66" s="32">
        <v>2</v>
      </c>
      <c r="S66" s="32">
        <v>2</v>
      </c>
      <c r="T66" s="32">
        <v>4</v>
      </c>
    </row>
    <row r="67" spans="1:20" ht="21" customHeight="1" thickBot="1" x14ac:dyDescent="0.3">
      <c r="A67" s="104"/>
      <c r="B67" s="105"/>
      <c r="C67" s="105"/>
      <c r="D67" s="105"/>
      <c r="E67" s="105"/>
      <c r="F67" s="105"/>
      <c r="G67" s="105"/>
      <c r="H67" s="105"/>
      <c r="I67" s="101" t="s">
        <v>82</v>
      </c>
      <c r="J67" s="101"/>
      <c r="K67" s="101"/>
      <c r="L67" s="101"/>
      <c r="M67" s="32" t="s">
        <v>120</v>
      </c>
      <c r="N67" s="32" t="s">
        <v>120</v>
      </c>
      <c r="O67" s="32" t="s">
        <v>120</v>
      </c>
      <c r="P67" s="32" t="s">
        <v>120</v>
      </c>
      <c r="Q67" s="32">
        <v>1</v>
      </c>
      <c r="R67" s="32">
        <v>2</v>
      </c>
      <c r="S67" s="32">
        <v>3</v>
      </c>
      <c r="T67" s="32">
        <v>4</v>
      </c>
    </row>
    <row r="68" spans="1:20" ht="15.75" customHeight="1" thickBot="1" x14ac:dyDescent="0.3">
      <c r="A68" s="104"/>
      <c r="B68" s="105"/>
      <c r="C68" s="105"/>
      <c r="D68" s="105"/>
      <c r="E68" s="105"/>
      <c r="F68" s="105"/>
      <c r="G68" s="105"/>
      <c r="H68" s="105"/>
      <c r="I68" s="101" t="s">
        <v>83</v>
      </c>
      <c r="J68" s="101"/>
      <c r="K68" s="101"/>
      <c r="L68" s="101"/>
      <c r="M68" s="32">
        <v>1</v>
      </c>
      <c r="N68" s="32">
        <v>3</v>
      </c>
      <c r="O68" s="32">
        <v>1</v>
      </c>
      <c r="P68" s="32">
        <v>3</v>
      </c>
      <c r="Q68" s="32">
        <v>1</v>
      </c>
      <c r="R68" s="32">
        <v>1</v>
      </c>
      <c r="S68" s="32">
        <v>1</v>
      </c>
      <c r="T68" s="32">
        <v>2</v>
      </c>
    </row>
    <row r="69" spans="1:20" ht="33" customHeight="1" thickBot="1" x14ac:dyDescent="0.3">
      <c r="A69" s="104"/>
      <c r="B69" s="105"/>
      <c r="C69" s="105"/>
      <c r="D69" s="105"/>
      <c r="E69" s="105"/>
      <c r="F69" s="105"/>
      <c r="G69" s="105"/>
      <c r="H69" s="105"/>
      <c r="I69" s="109" t="s">
        <v>85</v>
      </c>
      <c r="J69" s="110"/>
      <c r="K69" s="110"/>
      <c r="L69" s="111"/>
      <c r="M69" s="32">
        <v>3</v>
      </c>
      <c r="N69" s="32">
        <v>5</v>
      </c>
      <c r="O69" s="32">
        <v>3</v>
      </c>
      <c r="P69" s="32">
        <v>6</v>
      </c>
      <c r="Q69" s="32">
        <v>4</v>
      </c>
      <c r="R69" s="32">
        <v>6</v>
      </c>
      <c r="S69" s="32">
        <v>3</v>
      </c>
      <c r="T69" s="32">
        <v>6</v>
      </c>
    </row>
    <row r="70" spans="1:20" ht="25.5" customHeight="1" thickBot="1" x14ac:dyDescent="0.3">
      <c r="A70" s="106"/>
      <c r="B70" s="107"/>
      <c r="C70" s="107"/>
      <c r="D70" s="107"/>
      <c r="E70" s="107"/>
      <c r="F70" s="107"/>
      <c r="G70" s="107"/>
      <c r="H70" s="107"/>
      <c r="I70" s="101" t="s">
        <v>84</v>
      </c>
      <c r="J70" s="101"/>
      <c r="K70" s="101"/>
      <c r="L70" s="101"/>
      <c r="M70" s="32" t="s">
        <v>120</v>
      </c>
      <c r="N70" s="32" t="s">
        <v>120</v>
      </c>
      <c r="O70" s="32" t="s">
        <v>120</v>
      </c>
      <c r="P70" s="32" t="s">
        <v>120</v>
      </c>
      <c r="Q70" s="32" t="s">
        <v>120</v>
      </c>
      <c r="R70" s="32" t="s">
        <v>120</v>
      </c>
      <c r="S70" s="32" t="s">
        <v>120</v>
      </c>
      <c r="T70" s="32" t="s">
        <v>120</v>
      </c>
    </row>
    <row r="74" spans="1:20" ht="31.5" customHeight="1" x14ac:dyDescent="0.25"/>
    <row r="75" spans="1:20" ht="31.5" customHeight="1" x14ac:dyDescent="0.25"/>
  </sheetData>
  <mergeCells count="28">
    <mergeCell ref="C1:N1"/>
    <mergeCell ref="C47:C48"/>
    <mergeCell ref="A64:H70"/>
    <mergeCell ref="I64:L64"/>
    <mergeCell ref="I65:L65"/>
    <mergeCell ref="I66:L66"/>
    <mergeCell ref="I67:L67"/>
    <mergeCell ref="I68:L68"/>
    <mergeCell ref="I69:L69"/>
    <mergeCell ref="I70:L70"/>
    <mergeCell ref="F4:F5"/>
    <mergeCell ref="G4:H4"/>
    <mergeCell ref="I4:I5"/>
    <mergeCell ref="K3:K5"/>
    <mergeCell ref="L3:L5"/>
    <mergeCell ref="A2:A5"/>
    <mergeCell ref="B2:B5"/>
    <mergeCell ref="C2:C5"/>
    <mergeCell ref="D2:L2"/>
    <mergeCell ref="M2:T2"/>
    <mergeCell ref="D3:D5"/>
    <mergeCell ref="E3:E5"/>
    <mergeCell ref="F3:I3"/>
    <mergeCell ref="J3:J5"/>
    <mergeCell ref="M3:N3"/>
    <mergeCell ref="O3:P3"/>
    <mergeCell ref="Q3:R3"/>
    <mergeCell ref="S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курс 2021-22г </vt:lpstr>
      <vt:lpstr>Лист1</vt:lpstr>
      <vt:lpstr>'1 курс 2021-22г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гuser</dc:creator>
  <cp:lastModifiedBy>IVoronezhskaia</cp:lastModifiedBy>
  <cp:revision>0</cp:revision>
  <cp:lastPrinted>2022-05-12T04:46:52Z</cp:lastPrinted>
  <dcterms:created xsi:type="dcterms:W3CDTF">2016-04-22T05:57:06Z</dcterms:created>
  <dcterms:modified xsi:type="dcterms:W3CDTF">2022-12-06T01:15:48Z</dcterms:modified>
  <dc:language>ru-RU</dc:language>
</cp:coreProperties>
</file>