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учебные планы набор 2021\новые\"/>
    </mc:Choice>
  </mc:AlternateContent>
  <bookViews>
    <workbookView xWindow="480" yWindow="110" windowWidth="15480" windowHeight="9980"/>
  </bookViews>
  <sheets>
    <sheet name="ё" sheetId="4" r:id="rId1"/>
  </sheets>
  <calcPr calcId="152511"/>
</workbook>
</file>

<file path=xl/calcChain.xml><?xml version="1.0" encoding="utf-8"?>
<calcChain xmlns="http://schemas.openxmlformats.org/spreadsheetml/2006/main">
  <c r="N67" i="4" l="1"/>
  <c r="M67" i="4"/>
  <c r="L67" i="4"/>
  <c r="K67" i="4"/>
  <c r="G67" i="4"/>
  <c r="F67" i="4"/>
  <c r="E67" i="4"/>
  <c r="D67" i="4"/>
  <c r="N55" i="4"/>
  <c r="M55" i="4"/>
  <c r="L55" i="4"/>
  <c r="K55" i="4"/>
  <c r="H55" i="4"/>
  <c r="G55" i="4"/>
  <c r="F55" i="4"/>
  <c r="E55" i="4"/>
  <c r="D55" i="4"/>
  <c r="H49" i="4"/>
  <c r="E23" i="4" l="1"/>
  <c r="F23" i="4"/>
  <c r="G23" i="4"/>
  <c r="H23" i="4"/>
  <c r="I23" i="4"/>
  <c r="J23" i="4"/>
  <c r="K23" i="4"/>
  <c r="L23" i="4"/>
  <c r="M23" i="4"/>
  <c r="N23" i="4"/>
  <c r="D23" i="4"/>
  <c r="E18" i="4"/>
  <c r="F18" i="4"/>
  <c r="G18" i="4"/>
  <c r="H18" i="4"/>
  <c r="I18" i="4"/>
  <c r="J18" i="4"/>
  <c r="K18" i="4"/>
  <c r="L18" i="4"/>
  <c r="M18" i="4"/>
  <c r="N18" i="4"/>
  <c r="D18" i="4"/>
  <c r="E8" i="4"/>
  <c r="F8" i="4"/>
  <c r="G8" i="4"/>
  <c r="G7" i="4" s="1"/>
  <c r="H8" i="4"/>
  <c r="H7" i="4" s="1"/>
  <c r="I8" i="4"/>
  <c r="J8" i="4"/>
  <c r="K8" i="4"/>
  <c r="K7" i="4" s="1"/>
  <c r="L8" i="4"/>
  <c r="L7" i="4" s="1"/>
  <c r="M8" i="4"/>
  <c r="N8" i="4"/>
  <c r="N7" i="4" s="1"/>
  <c r="D8" i="4"/>
  <c r="D7" i="4" s="1"/>
  <c r="J7" i="4" l="1"/>
  <c r="F7" i="4"/>
  <c r="E7" i="4"/>
  <c r="M7" i="4"/>
  <c r="I7" i="4"/>
  <c r="D53" i="4" l="1"/>
  <c r="F49" i="4" l="1"/>
  <c r="G49" i="4"/>
  <c r="E49" i="4"/>
  <c r="D65" i="4"/>
  <c r="N49" i="4"/>
  <c r="M49" i="4"/>
  <c r="L49" i="4"/>
  <c r="K49" i="4"/>
  <c r="N36" i="4"/>
  <c r="M36" i="4"/>
  <c r="L36" i="4"/>
  <c r="K36" i="4"/>
  <c r="G36" i="4"/>
  <c r="F36" i="4"/>
  <c r="E36" i="4"/>
  <c r="D34" i="4"/>
  <c r="D28" i="4"/>
  <c r="D27" i="4"/>
  <c r="E26" i="4"/>
  <c r="E32" i="4"/>
  <c r="E62" i="4"/>
  <c r="G26" i="4"/>
  <c r="G32" i="4"/>
  <c r="G62" i="4"/>
  <c r="N62" i="4"/>
  <c r="M62" i="4"/>
  <c r="L62" i="4"/>
  <c r="K62" i="4"/>
  <c r="H62" i="4"/>
  <c r="F62" i="4"/>
  <c r="N32" i="4"/>
  <c r="M32" i="4"/>
  <c r="L32" i="4"/>
  <c r="K32" i="4"/>
  <c r="N26" i="4"/>
  <c r="M26" i="4"/>
  <c r="F32" i="4"/>
  <c r="L26" i="4"/>
  <c r="K26" i="4"/>
  <c r="F26" i="4"/>
  <c r="D49" i="4" l="1"/>
  <c r="D26" i="4"/>
  <c r="K48" i="4"/>
  <c r="K35" i="4" s="1"/>
  <c r="K25" i="4" s="1"/>
  <c r="K73" i="4" s="1"/>
  <c r="H48" i="4"/>
  <c r="H35" i="4" s="1"/>
  <c r="H25" i="4" s="1"/>
  <c r="L48" i="4"/>
  <c r="L35" i="4" s="1"/>
  <c r="L25" i="4" s="1"/>
  <c r="L73" i="4" s="1"/>
  <c r="N48" i="4"/>
  <c r="N35" i="4" s="1"/>
  <c r="N25" i="4" s="1"/>
  <c r="N73" i="4" s="1"/>
  <c r="D62" i="4"/>
  <c r="E48" i="4"/>
  <c r="E35" i="4" s="1"/>
  <c r="E25" i="4" s="1"/>
  <c r="F48" i="4"/>
  <c r="F35" i="4" s="1"/>
  <c r="F25" i="4" s="1"/>
  <c r="I73" i="4"/>
  <c r="J73" i="4"/>
  <c r="M48" i="4"/>
  <c r="M35" i="4" s="1"/>
  <c r="M25" i="4" s="1"/>
  <c r="M73" i="4" s="1"/>
  <c r="D32" i="4"/>
  <c r="D36" i="4"/>
  <c r="G48" i="4"/>
  <c r="G35" i="4" s="1"/>
  <c r="G25" i="4" s="1"/>
  <c r="E73" i="4" l="1"/>
  <c r="G73" i="4"/>
  <c r="F73" i="4"/>
  <c r="D48" i="4"/>
  <c r="D35" i="4" s="1"/>
  <c r="D25" i="4" s="1"/>
  <c r="D73" i="4" s="1"/>
</calcChain>
</file>

<file path=xl/sharedStrings.xml><?xml version="1.0" encoding="utf-8"?>
<sst xmlns="http://schemas.openxmlformats.org/spreadsheetml/2006/main" count="234" uniqueCount="195">
  <si>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</si>
  <si>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</si>
  <si>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</si>
  <si>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</si>
  <si>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(час.в семестр)</t>
  </si>
  <si>
    <t>Максимальная</t>
  </si>
  <si>
    <t>I курс</t>
  </si>
  <si>
    <t>II курс</t>
  </si>
  <si>
    <t>Всего занятий</t>
  </si>
  <si>
    <t>в т.ч.</t>
  </si>
  <si>
    <t>2 сем.</t>
  </si>
  <si>
    <t>3 сем.</t>
  </si>
  <si>
    <t>4 сем.</t>
  </si>
  <si>
    <t>курсовых работ (проектов)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</si>
  <si>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</si>
  <si>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</si>
  <si>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</si>
  <si>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</si>
  <si>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</si>
  <si>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</si>
  <si>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</si>
  <si>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</si>
  <si>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</si>
  <si>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</si>
  <si>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</si>
  <si>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</si>
  <si>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</si>
  <si>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</si>
  <si>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</si>
  <si>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</si>
  <si>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</si>
  <si>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</si>
  <si>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</si>
  <si>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</si>
  <si>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</si>
  <si>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</si>
  <si>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</si>
  <si>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</si>
  <si>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</si>
  <si>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</si>
  <si>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</si>
  <si>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</si>
  <si>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</si>
  <si>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</si>
  <si>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</si>
  <si>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</si>
  <si>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Практика по профилю специальности</t>
  </si>
  <si>
    <t>ПМ.02</t>
  </si>
  <si>
    <t>МДК.02.01</t>
  </si>
  <si>
    <t>МДК.02.02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</si>
  <si>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</si>
  <si>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</si>
  <si>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</si>
  <si>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</si>
  <si>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</si>
  <si>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</si>
  <si>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</si>
  <si>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</si>
  <si>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ПП.04</t>
  </si>
  <si>
    <t>ПДП.00</t>
  </si>
  <si>
    <t>ГИА.00</t>
  </si>
  <si>
    <t>Всего</t>
  </si>
  <si>
    <t>дисциплин и МДК</t>
  </si>
  <si>
    <t>учебной практики</t>
  </si>
  <si>
    <t>экзаменов</t>
  </si>
  <si>
    <t>дифф. зачетов</t>
  </si>
  <si>
    <t>зачетов</t>
  </si>
  <si>
    <t>2. План учебного процесса</t>
  </si>
  <si>
    <t>Самостоятельная</t>
  </si>
  <si>
    <t>Обязательная</t>
  </si>
  <si>
    <t>III курс</t>
  </si>
  <si>
    <t>1 сем</t>
  </si>
  <si>
    <t>5 сем.</t>
  </si>
  <si>
    <t>6 сем.</t>
  </si>
  <si>
    <t>Лабораторных и практических занятий</t>
  </si>
  <si>
    <t>16 нед.   576 ч.</t>
  </si>
  <si>
    <t>23 нед.   828 ч.</t>
  </si>
  <si>
    <t>Обязательная и вариативная  часть учебных циклов</t>
  </si>
  <si>
    <t>Русский язык и культура речи</t>
  </si>
  <si>
    <t>Э,-,-,-</t>
  </si>
  <si>
    <t>-,ДЗ,-,-</t>
  </si>
  <si>
    <t>-,-,-,ДЗ</t>
  </si>
  <si>
    <t>-,-,ДЗ,-</t>
  </si>
  <si>
    <t xml:space="preserve">производственные практики </t>
  </si>
  <si>
    <t>Основы предпринимательской деятельности</t>
  </si>
  <si>
    <t>Способы поиска работы и  трудоустройства</t>
  </si>
  <si>
    <t>ОП.05</t>
  </si>
  <si>
    <t>ОП.06</t>
  </si>
  <si>
    <t>50</t>
  </si>
  <si>
    <t>Государственная итоговая аттестация</t>
  </si>
  <si>
    <t>Программа базовой подготовки</t>
  </si>
  <si>
    <r>
      <rPr>
        <b/>
        <sz val="12"/>
        <rFont val="Times New Roman"/>
        <family val="1"/>
        <charset val="204"/>
      </rPr>
      <t>Консультации</t>
    </r>
    <r>
      <rPr>
        <sz val="12"/>
        <rFont val="Times New Roman"/>
        <family val="1"/>
        <charset val="204"/>
      </rPr>
      <t xml:space="preserve"> на учебную группу из расчета 4 часа на каждого обучающегося на каждый учебный год</t>
    </r>
  </si>
  <si>
    <t>МДК.01.03</t>
  </si>
  <si>
    <t>ОП.07</t>
  </si>
  <si>
    <t>Выпускная квалификационная работа ( Дипломная  работа)</t>
  </si>
  <si>
    <t>О.00</t>
  </si>
  <si>
    <t>Общеобразовательный учебный цикл</t>
  </si>
  <si>
    <t>ОДБ.00</t>
  </si>
  <si>
    <t>Базовые дисциплины</t>
  </si>
  <si>
    <t>ОДБ.01</t>
  </si>
  <si>
    <t>Русский язык</t>
  </si>
  <si>
    <t>Э, Э</t>
  </si>
  <si>
    <t>ОДБ.02</t>
  </si>
  <si>
    <t>Литература</t>
  </si>
  <si>
    <t>-, ДЗ</t>
  </si>
  <si>
    <t>ОДБ.03</t>
  </si>
  <si>
    <t>-, Э</t>
  </si>
  <si>
    <t>ОДБ.05</t>
  </si>
  <si>
    <t>з/ ДЗ</t>
  </si>
  <si>
    <t>ОДБ.06</t>
  </si>
  <si>
    <t>Основы безопасности жизнедеятельности</t>
  </si>
  <si>
    <t>ОДБ.07</t>
  </si>
  <si>
    <t>Естествознание</t>
  </si>
  <si>
    <t>ОДБ.08</t>
  </si>
  <si>
    <t>Астрономия</t>
  </si>
  <si>
    <t>ОДУ.00</t>
  </si>
  <si>
    <t>Учебные дисциплины на углубленном уровне изучения</t>
  </si>
  <si>
    <t>2Э/3ДЗ</t>
  </si>
  <si>
    <t>ОДУ.01</t>
  </si>
  <si>
    <t>Математика</t>
  </si>
  <si>
    <t>ОДУ.02</t>
  </si>
  <si>
    <t>Информатика</t>
  </si>
  <si>
    <t>ОДУ.03</t>
  </si>
  <si>
    <t>Экономика</t>
  </si>
  <si>
    <t>ОДУ.04</t>
  </si>
  <si>
    <t>Право</t>
  </si>
  <si>
    <t>Выполнение   выпускной квалификационной работы с  18.05.  по  14.06.  (всего 4 недели)</t>
  </si>
  <si>
    <t>Защита  выпускной квалификационной работы  с 15.06. по 28.06. (всего 2 недели)</t>
  </si>
  <si>
    <t>Родная литература</t>
  </si>
  <si>
    <t>-,ДЗ</t>
  </si>
  <si>
    <t>ОДБ.04</t>
  </si>
  <si>
    <t>ОДБ.09</t>
  </si>
  <si>
    <t>ОДД.00</t>
  </si>
  <si>
    <t>Дополнительные учебные дисциплины</t>
  </si>
  <si>
    <t>ОДД.01</t>
  </si>
  <si>
    <t>Основы проектной деятельности (индивидуальный проект)</t>
  </si>
  <si>
    <t>5Э/10ДЗ</t>
  </si>
  <si>
    <t>3Э/6ДЗ</t>
  </si>
  <si>
    <t>-,-,Эк,-</t>
  </si>
  <si>
    <t>преддипломная практика</t>
  </si>
  <si>
    <r>
      <rPr>
        <b/>
        <sz val="16"/>
        <rFont val="Times New Roman"/>
        <family val="1"/>
        <charset val="204"/>
      </rPr>
      <t xml:space="preserve">38.02.04 Коммерция (по отраслям)     </t>
    </r>
    <r>
      <rPr>
        <b/>
        <sz val="14"/>
        <rFont val="Times New Roman"/>
        <family val="1"/>
        <charset val="204"/>
      </rPr>
      <t xml:space="preserve">  (год  начала подготовки   2021-2022 уч.год)</t>
    </r>
  </si>
  <si>
    <t>16 нед.  576 ч.</t>
  </si>
  <si>
    <t>10,5 нед  378 ч.</t>
  </si>
  <si>
    <t>з,ДЗ,з,ДЗ</t>
  </si>
  <si>
    <t>Матматика</t>
  </si>
  <si>
    <t>Информационные технологии в профессиональной деятельности</t>
  </si>
  <si>
    <t>4Эк/5Э/15ДЗ</t>
  </si>
  <si>
    <t>Экономика организации</t>
  </si>
  <si>
    <t>Статистика</t>
  </si>
  <si>
    <t>Менеджмент (по отраслям)</t>
  </si>
  <si>
    <t>Документационное обеспечение управления</t>
  </si>
  <si>
    <t>Правовое обеспечение профессиональной деятельности</t>
  </si>
  <si>
    <t>Логистика</t>
  </si>
  <si>
    <t>Бухгалтерский учет</t>
  </si>
  <si>
    <t>ОП.08</t>
  </si>
  <si>
    <t>Стандартизация, метрология и подтверждение соответствия</t>
  </si>
  <si>
    <t>ОП.09</t>
  </si>
  <si>
    <t>ОП.10</t>
  </si>
  <si>
    <t>ОП.11</t>
  </si>
  <si>
    <t>Организация и управление торгово-сбытовой деятельностью</t>
  </si>
  <si>
    <t>Организация коммерческой деятельности</t>
  </si>
  <si>
    <t>Организация торговли</t>
  </si>
  <si>
    <t>Техническое оснащение торогвых организаций и охрана труда</t>
  </si>
  <si>
    <t>Организация и проведение экономической и маркетинговой деятельности</t>
  </si>
  <si>
    <t>Финансы, налоги и налогообложение</t>
  </si>
  <si>
    <t>Анализ финансово-хозяйственной деятельности</t>
  </si>
  <si>
    <t>МДК.02.03</t>
  </si>
  <si>
    <t xml:space="preserve">Маркетинг </t>
  </si>
  <si>
    <t>УП.02</t>
  </si>
  <si>
    <t>МДК.02.04</t>
  </si>
  <si>
    <t>Цифровые технологии в экономической и маркетинговой деятельности</t>
  </si>
  <si>
    <t>Управление ассортиментом, оценка качества и обеспечение сохраняемости товаров</t>
  </si>
  <si>
    <t>-,-,-,Эк</t>
  </si>
  <si>
    <t>Теоретические основы товароведения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</si>
  <si>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</si>
  <si>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</si>
  <si>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Выполнение работ по профессии "Кассир торгового зала"</t>
  </si>
  <si>
    <t>УП.04</t>
  </si>
  <si>
    <t>Производственная практика (преддипломная)</t>
  </si>
  <si>
    <t>-,ЭК,-,-</t>
  </si>
  <si>
    <t>Дз,-</t>
  </si>
  <si>
    <t>Дз,-,-,-</t>
  </si>
  <si>
    <t>-,-,-,-,</t>
  </si>
  <si>
    <t>3ДЗ</t>
  </si>
  <si>
    <t>1ДЗ</t>
  </si>
  <si>
    <t>-,Дз,-,-</t>
  </si>
  <si>
    <t>-,-,-,Дз</t>
  </si>
  <si>
    <t>2Э/6ДЗ</t>
  </si>
  <si>
    <t>-,КП,-,-,</t>
  </si>
  <si>
    <t>1ЭК/3Эк/10ДЗ</t>
  </si>
  <si>
    <t>1ЭК/3Эк/2Э/20ДЗ</t>
  </si>
  <si>
    <t>1Дз</t>
  </si>
  <si>
    <t>1ЭК/3Эк/7Э/30ДЗ</t>
  </si>
  <si>
    <t>17,5 нед.  630 ч.</t>
  </si>
  <si>
    <t>12  нед.  432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</si>
</sst>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5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80" zoomScaleNormal="80" workbookViewId="0">
      <pane ySplit="6" topLeftCell="A7" activePane="bottomLeft" state="frozen"/>
      <selection pane="bottomLeft" activeCell="L81" sqref="L81"/>
    </sheetView>
  </sheetViews>
  <sheetFormatPr defaultRowHeight="15.5" x14ac:dyDescent="0.35"/>
  <cols>
    <col min="1" max="1" width="15.453125" style="10" customWidth="1"/>
    <col min="2" max="2" width="52.1796875" style="10" customWidth="1"/>
    <col min="3" max="3" width="18.1796875" style="75" customWidth="1"/>
    <col min="4" max="4" width="13.453125" style="10" customWidth="1"/>
    <col min="5" max="5" width="13" style="10" customWidth="1"/>
    <col min="6" max="10" width="10.7265625" style="10" customWidth="1"/>
    <col min="11" max="11" width="10.7265625" style="71" customWidth="1"/>
    <col min="12" max="14" width="10.7265625" style="10" customWidth="1"/>
  </cols>
  <sheetData>
    <row r="1" spans="1:14" s="11" customFormat="1" ht="23.25" customHeight="1" thickBot="1" x14ac:dyDescent="0.45">
      <c r="B1" s="12" t="s">
        <v>67</v>
      </c>
      <c r="C1" s="96" t="s">
        <v>140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s="11" customFormat="1" ht="37.5" customHeight="1" thickBot="1" x14ac:dyDescent="0.4">
      <c r="A2" s="117" t="s">
        <v>0</v>
      </c>
      <c r="B2" s="117" t="s">
        <v>1</v>
      </c>
      <c r="C2" s="118" t="s">
        <v>2</v>
      </c>
      <c r="D2" s="117" t="s">
        <v>3</v>
      </c>
      <c r="E2" s="117"/>
      <c r="F2" s="117"/>
      <c r="G2" s="117"/>
      <c r="H2" s="117"/>
      <c r="I2" s="117" t="s">
        <v>4</v>
      </c>
      <c r="J2" s="117"/>
      <c r="K2" s="117"/>
      <c r="L2" s="117"/>
      <c r="M2" s="117"/>
      <c r="N2" s="117"/>
    </row>
    <row r="3" spans="1:14" s="11" customFormat="1" ht="16" thickBot="1" x14ac:dyDescent="0.4">
      <c r="A3" s="117"/>
      <c r="B3" s="117"/>
      <c r="C3" s="118"/>
      <c r="D3" s="119" t="s">
        <v>5</v>
      </c>
      <c r="E3" s="119" t="s">
        <v>68</v>
      </c>
      <c r="F3" s="117" t="s">
        <v>69</v>
      </c>
      <c r="G3" s="117"/>
      <c r="H3" s="117"/>
      <c r="I3" s="117" t="s">
        <v>6</v>
      </c>
      <c r="J3" s="117"/>
      <c r="K3" s="117" t="s">
        <v>7</v>
      </c>
      <c r="L3" s="117"/>
      <c r="M3" s="117" t="s">
        <v>70</v>
      </c>
      <c r="N3" s="117"/>
    </row>
    <row r="4" spans="1:14" s="11" customFormat="1" ht="16" thickBot="1" x14ac:dyDescent="0.4">
      <c r="A4" s="117"/>
      <c r="B4" s="117"/>
      <c r="C4" s="118"/>
      <c r="D4" s="119"/>
      <c r="E4" s="119"/>
      <c r="F4" s="119" t="s">
        <v>8</v>
      </c>
      <c r="G4" s="117" t="s">
        <v>9</v>
      </c>
      <c r="H4" s="117"/>
      <c r="I4" s="14" t="s">
        <v>71</v>
      </c>
      <c r="J4" s="14" t="s">
        <v>10</v>
      </c>
      <c r="K4" s="69" t="s">
        <v>11</v>
      </c>
      <c r="L4" s="14" t="s">
        <v>12</v>
      </c>
      <c r="M4" s="14" t="s">
        <v>72</v>
      </c>
      <c r="N4" s="14" t="s">
        <v>73</v>
      </c>
    </row>
    <row r="5" spans="1:14" s="11" customFormat="1" ht="86" thickBot="1" x14ac:dyDescent="0.4">
      <c r="A5" s="117"/>
      <c r="B5" s="117"/>
      <c r="C5" s="118"/>
      <c r="D5" s="119"/>
      <c r="E5" s="119"/>
      <c r="F5" s="119"/>
      <c r="G5" s="15" t="s">
        <v>74</v>
      </c>
      <c r="H5" s="15" t="s">
        <v>13</v>
      </c>
      <c r="I5" s="13" t="s">
        <v>75</v>
      </c>
      <c r="J5" s="13" t="s">
        <v>76</v>
      </c>
      <c r="K5" s="68" t="s">
        <v>141</v>
      </c>
      <c r="L5" s="68" t="s">
        <v>193</v>
      </c>
      <c r="M5" s="68" t="s">
        <v>194</v>
      </c>
      <c r="N5" s="68" t="s">
        <v>142</v>
      </c>
    </row>
    <row r="6" spans="1:14" s="11" customFormat="1" ht="16" thickBot="1" x14ac:dyDescent="0.4">
      <c r="A6" s="16">
        <v>1</v>
      </c>
      <c r="B6" s="17">
        <v>2</v>
      </c>
      <c r="C6" s="18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3">
        <v>10</v>
      </c>
      <c r="K6" s="68">
        <v>11</v>
      </c>
      <c r="L6" s="19">
        <v>12</v>
      </c>
      <c r="M6" s="13">
        <v>13</v>
      </c>
      <c r="N6" s="17">
        <v>14</v>
      </c>
    </row>
    <row r="7" spans="1:14" s="11" customFormat="1" ht="27.75" customHeight="1" thickBot="1" x14ac:dyDescent="0.4">
      <c r="A7" s="34" t="s">
        <v>95</v>
      </c>
      <c r="B7" s="35" t="s">
        <v>96</v>
      </c>
      <c r="C7" s="36" t="s">
        <v>136</v>
      </c>
      <c r="D7" s="37">
        <f>SUM(D8,D18,D23)</f>
        <v>2106</v>
      </c>
      <c r="E7" s="37">
        <f t="shared" ref="E7:N7" si="0">SUM(E8,E18,E23)</f>
        <v>702</v>
      </c>
      <c r="F7" s="37">
        <f t="shared" si="0"/>
        <v>1404</v>
      </c>
      <c r="G7" s="37">
        <f t="shared" si="0"/>
        <v>558</v>
      </c>
      <c r="H7" s="37">
        <f t="shared" si="0"/>
        <v>0</v>
      </c>
      <c r="I7" s="37">
        <f t="shared" si="0"/>
        <v>576</v>
      </c>
      <c r="J7" s="37">
        <f t="shared" si="0"/>
        <v>828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</row>
    <row r="8" spans="1:14" s="11" customFormat="1" ht="21.75" customHeight="1" thickBot="1" x14ac:dyDescent="0.4">
      <c r="A8" s="52" t="s">
        <v>97</v>
      </c>
      <c r="B8" s="53" t="s">
        <v>98</v>
      </c>
      <c r="C8" s="54" t="s">
        <v>137</v>
      </c>
      <c r="D8" s="55">
        <f>SUM(D9:D17)</f>
        <v>1200</v>
      </c>
      <c r="E8" s="55">
        <f t="shared" ref="E8:N8" si="1">SUM(E9:E17)</f>
        <v>400</v>
      </c>
      <c r="F8" s="55">
        <f t="shared" si="1"/>
        <v>800</v>
      </c>
      <c r="G8" s="55">
        <f t="shared" si="1"/>
        <v>376</v>
      </c>
      <c r="H8" s="55">
        <f t="shared" si="1"/>
        <v>0</v>
      </c>
      <c r="I8" s="55">
        <f t="shared" si="1"/>
        <v>306</v>
      </c>
      <c r="J8" s="55">
        <f t="shared" si="1"/>
        <v>494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</row>
    <row r="9" spans="1:14" s="11" customFormat="1" ht="21" customHeight="1" thickBot="1" x14ac:dyDescent="0.4">
      <c r="A9" s="80" t="s">
        <v>99</v>
      </c>
      <c r="B9" s="20" t="s">
        <v>100</v>
      </c>
      <c r="C9" s="21" t="s">
        <v>101</v>
      </c>
      <c r="D9" s="17">
        <v>176</v>
      </c>
      <c r="E9" s="25">
        <v>60</v>
      </c>
      <c r="F9" s="22">
        <v>116</v>
      </c>
      <c r="G9" s="17">
        <v>60</v>
      </c>
      <c r="H9" s="17"/>
      <c r="I9" s="17">
        <v>48</v>
      </c>
      <c r="J9" s="17">
        <v>68</v>
      </c>
      <c r="K9" s="25">
        <v>0</v>
      </c>
      <c r="L9" s="17">
        <v>0</v>
      </c>
      <c r="M9" s="17">
        <v>0</v>
      </c>
      <c r="N9" s="17">
        <v>0</v>
      </c>
    </row>
    <row r="10" spans="1:14" s="11" customFormat="1" ht="21" customHeight="1" thickBot="1" x14ac:dyDescent="0.4">
      <c r="A10" s="16" t="s">
        <v>102</v>
      </c>
      <c r="B10" s="23" t="s">
        <v>103</v>
      </c>
      <c r="C10" s="30" t="s">
        <v>104</v>
      </c>
      <c r="D10" s="25">
        <v>122</v>
      </c>
      <c r="E10" s="25">
        <v>40</v>
      </c>
      <c r="F10" s="22">
        <v>82</v>
      </c>
      <c r="G10" s="25">
        <v>20</v>
      </c>
      <c r="H10" s="25"/>
      <c r="I10" s="25">
        <v>40</v>
      </c>
      <c r="J10" s="25">
        <v>42</v>
      </c>
      <c r="K10" s="25">
        <v>0</v>
      </c>
      <c r="L10" s="17">
        <v>0</v>
      </c>
      <c r="M10" s="17">
        <v>0</v>
      </c>
      <c r="N10" s="17">
        <v>0</v>
      </c>
    </row>
    <row r="11" spans="1:14" s="11" customFormat="1" ht="21" customHeight="1" thickBot="1" x14ac:dyDescent="0.4">
      <c r="A11" s="16" t="s">
        <v>105</v>
      </c>
      <c r="B11" s="23" t="s">
        <v>128</v>
      </c>
      <c r="C11" s="76" t="s">
        <v>129</v>
      </c>
      <c r="D11" s="25">
        <v>54</v>
      </c>
      <c r="E11" s="25">
        <v>18</v>
      </c>
      <c r="F11" s="22">
        <v>36</v>
      </c>
      <c r="G11" s="25">
        <v>16</v>
      </c>
      <c r="H11" s="25"/>
      <c r="I11" s="25">
        <v>0</v>
      </c>
      <c r="J11" s="25">
        <v>36</v>
      </c>
      <c r="K11" s="25">
        <v>0</v>
      </c>
      <c r="L11" s="17">
        <v>0</v>
      </c>
      <c r="M11" s="17">
        <v>0</v>
      </c>
      <c r="N11" s="17">
        <v>0</v>
      </c>
    </row>
    <row r="12" spans="1:14" s="11" customFormat="1" ht="21" customHeight="1" thickBot="1" x14ac:dyDescent="0.4">
      <c r="A12" s="16" t="s">
        <v>130</v>
      </c>
      <c r="B12" s="23" t="s">
        <v>21</v>
      </c>
      <c r="C12" s="18" t="s">
        <v>106</v>
      </c>
      <c r="D12" s="17">
        <v>176</v>
      </c>
      <c r="E12" s="25">
        <v>60</v>
      </c>
      <c r="F12" s="22">
        <v>116</v>
      </c>
      <c r="G12" s="17">
        <v>116</v>
      </c>
      <c r="H12" s="17"/>
      <c r="I12" s="17">
        <v>48</v>
      </c>
      <c r="J12" s="17">
        <v>68</v>
      </c>
      <c r="K12" s="25">
        <v>0</v>
      </c>
      <c r="L12" s="17">
        <v>0</v>
      </c>
      <c r="M12" s="17">
        <v>0</v>
      </c>
      <c r="N12" s="17">
        <v>0</v>
      </c>
    </row>
    <row r="13" spans="1:14" s="11" customFormat="1" ht="21" customHeight="1" thickBot="1" x14ac:dyDescent="0.4">
      <c r="A13" s="16" t="s">
        <v>107</v>
      </c>
      <c r="B13" s="23" t="s">
        <v>19</v>
      </c>
      <c r="C13" s="18" t="s">
        <v>104</v>
      </c>
      <c r="D13" s="25">
        <v>176</v>
      </c>
      <c r="E13" s="25">
        <v>58</v>
      </c>
      <c r="F13" s="22">
        <v>118</v>
      </c>
      <c r="G13" s="25">
        <v>20</v>
      </c>
      <c r="H13" s="25"/>
      <c r="I13" s="25">
        <v>48</v>
      </c>
      <c r="J13" s="25">
        <v>70</v>
      </c>
      <c r="K13" s="25">
        <v>0</v>
      </c>
      <c r="L13" s="17">
        <v>0</v>
      </c>
      <c r="M13" s="17">
        <v>0</v>
      </c>
      <c r="N13" s="17">
        <v>0</v>
      </c>
    </row>
    <row r="14" spans="1:14" s="11" customFormat="1" ht="21" customHeight="1" thickBot="1" x14ac:dyDescent="0.4">
      <c r="A14" s="16" t="s">
        <v>109</v>
      </c>
      <c r="B14" s="23" t="s">
        <v>23</v>
      </c>
      <c r="C14" s="18" t="s">
        <v>108</v>
      </c>
      <c r="D14" s="17">
        <v>175</v>
      </c>
      <c r="E14" s="25">
        <v>57</v>
      </c>
      <c r="F14" s="22">
        <v>118</v>
      </c>
      <c r="G14" s="17">
        <v>102</v>
      </c>
      <c r="H14" s="17"/>
      <c r="I14" s="17">
        <v>48</v>
      </c>
      <c r="J14" s="17">
        <v>70</v>
      </c>
      <c r="K14" s="25">
        <v>0</v>
      </c>
      <c r="L14" s="17">
        <v>0</v>
      </c>
      <c r="M14" s="17">
        <v>0</v>
      </c>
      <c r="N14" s="17">
        <v>0</v>
      </c>
    </row>
    <row r="15" spans="1:14" s="11" customFormat="1" ht="21" customHeight="1" thickBot="1" x14ac:dyDescent="0.4">
      <c r="A15" s="16" t="s">
        <v>111</v>
      </c>
      <c r="B15" s="24" t="s">
        <v>110</v>
      </c>
      <c r="C15" s="18" t="s">
        <v>104</v>
      </c>
      <c r="D15" s="17">
        <v>105</v>
      </c>
      <c r="E15" s="25">
        <v>35</v>
      </c>
      <c r="F15" s="22">
        <v>70</v>
      </c>
      <c r="G15" s="17">
        <v>20</v>
      </c>
      <c r="H15" s="17"/>
      <c r="I15" s="17">
        <v>30</v>
      </c>
      <c r="J15" s="17">
        <v>40</v>
      </c>
      <c r="K15" s="25">
        <v>0</v>
      </c>
      <c r="L15" s="17">
        <v>0</v>
      </c>
      <c r="M15" s="17">
        <v>0</v>
      </c>
      <c r="N15" s="17">
        <v>0</v>
      </c>
    </row>
    <row r="16" spans="1:14" s="11" customFormat="1" ht="21" customHeight="1" thickBot="1" x14ac:dyDescent="0.4">
      <c r="A16" s="16" t="s">
        <v>113</v>
      </c>
      <c r="B16" s="24" t="s">
        <v>112</v>
      </c>
      <c r="C16" s="18" t="s">
        <v>104</v>
      </c>
      <c r="D16" s="17">
        <v>162</v>
      </c>
      <c r="E16" s="25">
        <v>54</v>
      </c>
      <c r="F16" s="22">
        <v>108</v>
      </c>
      <c r="G16" s="17">
        <v>14</v>
      </c>
      <c r="H16" s="17"/>
      <c r="I16" s="17">
        <v>44</v>
      </c>
      <c r="J16" s="17">
        <v>64</v>
      </c>
      <c r="K16" s="25">
        <v>0</v>
      </c>
      <c r="L16" s="17">
        <v>0</v>
      </c>
      <c r="M16" s="17">
        <v>0</v>
      </c>
      <c r="N16" s="17">
        <v>0</v>
      </c>
    </row>
    <row r="17" spans="1:14" s="11" customFormat="1" ht="21" customHeight="1" thickBot="1" x14ac:dyDescent="0.4">
      <c r="A17" s="22" t="s">
        <v>131</v>
      </c>
      <c r="B17" s="77" t="s">
        <v>114</v>
      </c>
      <c r="C17" s="76" t="s">
        <v>104</v>
      </c>
      <c r="D17" s="25">
        <v>54</v>
      </c>
      <c r="E17" s="25">
        <v>18</v>
      </c>
      <c r="F17" s="22">
        <v>36</v>
      </c>
      <c r="G17" s="25">
        <v>8</v>
      </c>
      <c r="H17" s="25"/>
      <c r="I17" s="25">
        <v>0</v>
      </c>
      <c r="J17" s="25">
        <v>36</v>
      </c>
      <c r="K17" s="25">
        <v>0</v>
      </c>
      <c r="L17" s="25">
        <v>0</v>
      </c>
      <c r="M17" s="25">
        <v>0</v>
      </c>
      <c r="N17" s="25">
        <v>0</v>
      </c>
    </row>
    <row r="18" spans="1:14" s="11" customFormat="1" ht="34.5" customHeight="1" thickBot="1" x14ac:dyDescent="0.4">
      <c r="A18" s="52" t="s">
        <v>115</v>
      </c>
      <c r="B18" s="78" t="s">
        <v>116</v>
      </c>
      <c r="C18" s="54" t="s">
        <v>117</v>
      </c>
      <c r="D18" s="79">
        <f>SUM(D19:D22)</f>
        <v>852</v>
      </c>
      <c r="E18" s="79">
        <f t="shared" ref="E18:N18" si="2">SUM(E19:E22)</f>
        <v>284</v>
      </c>
      <c r="F18" s="79">
        <f t="shared" si="2"/>
        <v>568</v>
      </c>
      <c r="G18" s="79">
        <f t="shared" si="2"/>
        <v>176</v>
      </c>
      <c r="H18" s="79">
        <f t="shared" si="2"/>
        <v>0</v>
      </c>
      <c r="I18" s="79">
        <f t="shared" si="2"/>
        <v>234</v>
      </c>
      <c r="J18" s="79">
        <f t="shared" si="2"/>
        <v>334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2"/>
        <v>0</v>
      </c>
    </row>
    <row r="19" spans="1:14" s="11" customFormat="1" ht="21" customHeight="1" thickBot="1" x14ac:dyDescent="0.4">
      <c r="A19" s="16" t="s">
        <v>118</v>
      </c>
      <c r="B19" s="23" t="s">
        <v>119</v>
      </c>
      <c r="C19" s="18" t="s">
        <v>101</v>
      </c>
      <c r="D19" s="17">
        <v>409</v>
      </c>
      <c r="E19" s="25">
        <v>135</v>
      </c>
      <c r="F19" s="22">
        <v>274</v>
      </c>
      <c r="G19" s="17">
        <v>60</v>
      </c>
      <c r="H19" s="17"/>
      <c r="I19" s="17">
        <v>114</v>
      </c>
      <c r="J19" s="17">
        <v>160</v>
      </c>
      <c r="K19" s="25">
        <v>0</v>
      </c>
      <c r="L19" s="17">
        <v>0</v>
      </c>
      <c r="M19" s="17">
        <v>0</v>
      </c>
      <c r="N19" s="17">
        <v>0</v>
      </c>
    </row>
    <row r="20" spans="1:14" s="11" customFormat="1" ht="21" customHeight="1" thickBot="1" x14ac:dyDescent="0.4">
      <c r="A20" s="16" t="s">
        <v>120</v>
      </c>
      <c r="B20" s="23" t="s">
        <v>121</v>
      </c>
      <c r="C20" s="18" t="s">
        <v>104</v>
      </c>
      <c r="D20" s="17">
        <v>150</v>
      </c>
      <c r="E20" s="25">
        <v>50</v>
      </c>
      <c r="F20" s="22">
        <v>100</v>
      </c>
      <c r="G20" s="17">
        <v>70</v>
      </c>
      <c r="H20" s="17"/>
      <c r="I20" s="17">
        <v>42</v>
      </c>
      <c r="J20" s="17">
        <v>58</v>
      </c>
      <c r="K20" s="25">
        <v>0</v>
      </c>
      <c r="L20" s="17">
        <v>0</v>
      </c>
      <c r="M20" s="17">
        <v>0</v>
      </c>
      <c r="N20" s="17">
        <v>0</v>
      </c>
    </row>
    <row r="21" spans="1:14" s="11" customFormat="1" ht="21" customHeight="1" thickBot="1" x14ac:dyDescent="0.4">
      <c r="A21" s="16" t="s">
        <v>122</v>
      </c>
      <c r="B21" s="23" t="s">
        <v>123</v>
      </c>
      <c r="C21" s="18" t="s">
        <v>104</v>
      </c>
      <c r="D21" s="25">
        <v>166</v>
      </c>
      <c r="E21" s="25">
        <v>56</v>
      </c>
      <c r="F21" s="22">
        <v>110</v>
      </c>
      <c r="G21" s="25">
        <v>26</v>
      </c>
      <c r="H21" s="25"/>
      <c r="I21" s="25">
        <v>46</v>
      </c>
      <c r="J21" s="25">
        <v>64</v>
      </c>
      <c r="K21" s="25">
        <v>0</v>
      </c>
      <c r="L21" s="17">
        <v>0</v>
      </c>
      <c r="M21" s="17">
        <v>0</v>
      </c>
      <c r="N21" s="17">
        <v>0</v>
      </c>
    </row>
    <row r="22" spans="1:14" s="11" customFormat="1" ht="21" customHeight="1" thickBot="1" x14ac:dyDescent="0.4">
      <c r="A22" s="16" t="s">
        <v>124</v>
      </c>
      <c r="B22" s="23" t="s">
        <v>125</v>
      </c>
      <c r="C22" s="18" t="s">
        <v>104</v>
      </c>
      <c r="D22" s="17">
        <v>127</v>
      </c>
      <c r="E22" s="25">
        <v>43</v>
      </c>
      <c r="F22" s="25">
        <v>84</v>
      </c>
      <c r="G22" s="17">
        <v>20</v>
      </c>
      <c r="H22" s="17"/>
      <c r="I22" s="17">
        <v>32</v>
      </c>
      <c r="J22" s="17">
        <v>52</v>
      </c>
      <c r="K22" s="25">
        <v>0</v>
      </c>
      <c r="L22" s="17">
        <v>0</v>
      </c>
      <c r="M22" s="17">
        <v>0</v>
      </c>
      <c r="N22" s="17">
        <v>0</v>
      </c>
    </row>
    <row r="23" spans="1:14" s="11" customFormat="1" ht="23.25" customHeight="1" thickBot="1" x14ac:dyDescent="0.4">
      <c r="A23" s="52" t="s">
        <v>132</v>
      </c>
      <c r="B23" s="53" t="s">
        <v>133</v>
      </c>
      <c r="C23" s="54" t="s">
        <v>191</v>
      </c>
      <c r="D23" s="79">
        <f>SUM(D24)</f>
        <v>54</v>
      </c>
      <c r="E23" s="79">
        <f t="shared" ref="E23:N23" si="3">SUM(E24)</f>
        <v>18</v>
      </c>
      <c r="F23" s="79">
        <f t="shared" si="3"/>
        <v>36</v>
      </c>
      <c r="G23" s="79">
        <f t="shared" si="3"/>
        <v>6</v>
      </c>
      <c r="H23" s="79">
        <f t="shared" si="3"/>
        <v>0</v>
      </c>
      <c r="I23" s="79">
        <f t="shared" si="3"/>
        <v>36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</row>
    <row r="24" spans="1:14" s="11" customFormat="1" ht="31.5" thickBot="1" x14ac:dyDescent="0.4">
      <c r="A24" s="16" t="s">
        <v>134</v>
      </c>
      <c r="B24" s="20" t="s">
        <v>135</v>
      </c>
      <c r="C24" s="18" t="s">
        <v>180</v>
      </c>
      <c r="D24" s="25">
        <v>54</v>
      </c>
      <c r="E24" s="25">
        <v>18</v>
      </c>
      <c r="F24" s="25">
        <v>36</v>
      </c>
      <c r="G24" s="25">
        <v>6</v>
      </c>
      <c r="H24" s="25"/>
      <c r="I24" s="25">
        <v>36</v>
      </c>
      <c r="J24" s="25">
        <v>0</v>
      </c>
      <c r="K24" s="25">
        <v>0</v>
      </c>
      <c r="L24" s="17">
        <v>0</v>
      </c>
      <c r="M24" s="17">
        <v>0</v>
      </c>
      <c r="N24" s="17">
        <v>0</v>
      </c>
    </row>
    <row r="25" spans="1:14" s="11" customFormat="1" ht="35.25" customHeight="1" thickBot="1" x14ac:dyDescent="0.4">
      <c r="A25" s="38"/>
      <c r="B25" s="81" t="s">
        <v>77</v>
      </c>
      <c r="C25" s="91" t="s">
        <v>190</v>
      </c>
      <c r="D25" s="39">
        <f>SUM(D26,D32,D35)</f>
        <v>3024</v>
      </c>
      <c r="E25" s="39">
        <f>SUM(E26,E32,E35)</f>
        <v>1008</v>
      </c>
      <c r="F25" s="39">
        <f>SUM(F26,F32,F35)</f>
        <v>2016</v>
      </c>
      <c r="G25" s="39">
        <f>SUM(G26,G32,G35)</f>
        <v>930</v>
      </c>
      <c r="H25" s="39">
        <f>SUM(H26,H32,H35)</f>
        <v>80</v>
      </c>
      <c r="I25" s="40"/>
      <c r="J25" s="40"/>
      <c r="K25" s="37">
        <f>SUM(K26,K32,K35)</f>
        <v>576</v>
      </c>
      <c r="L25" s="39">
        <f>SUM(L26,L32,L35)</f>
        <v>630</v>
      </c>
      <c r="M25" s="39">
        <f>SUM(M26,M32,M35)</f>
        <v>432</v>
      </c>
      <c r="N25" s="39">
        <f>SUM(N26,N32,N35)</f>
        <v>378</v>
      </c>
    </row>
    <row r="26" spans="1:14" ht="35.25" customHeight="1" thickBot="1" x14ac:dyDescent="0.4">
      <c r="A26" s="56" t="s">
        <v>14</v>
      </c>
      <c r="B26" s="57" t="s">
        <v>15</v>
      </c>
      <c r="C26" s="73" t="s">
        <v>183</v>
      </c>
      <c r="D26" s="59">
        <f>SUM(D27:D31)</f>
        <v>582</v>
      </c>
      <c r="E26" s="59">
        <f>SUM(E27:E31)</f>
        <v>194</v>
      </c>
      <c r="F26" s="59">
        <f>SUM(F27:F31)</f>
        <v>388</v>
      </c>
      <c r="G26" s="59">
        <f>SUM(G27:G31)</f>
        <v>260</v>
      </c>
      <c r="H26" s="60"/>
      <c r="I26" s="60"/>
      <c r="J26" s="60"/>
      <c r="K26" s="55">
        <f>SUM(K27:K31)</f>
        <v>136</v>
      </c>
      <c r="L26" s="55">
        <f>SUM(L27:L31)</f>
        <v>164</v>
      </c>
      <c r="M26" s="58">
        <f>SUM(M27:M31)</f>
        <v>48</v>
      </c>
      <c r="N26" s="58">
        <f>SUM(N27:N31)</f>
        <v>40</v>
      </c>
    </row>
    <row r="27" spans="1:14" ht="21" customHeight="1" thickBot="1" x14ac:dyDescent="0.4">
      <c r="A27" s="2" t="s">
        <v>16</v>
      </c>
      <c r="B27" s="6" t="s">
        <v>17</v>
      </c>
      <c r="C27" s="28" t="s">
        <v>181</v>
      </c>
      <c r="D27" s="8">
        <f>SUM(E27:F27)</f>
        <v>72</v>
      </c>
      <c r="E27" s="8">
        <v>24</v>
      </c>
      <c r="F27" s="8">
        <v>48</v>
      </c>
      <c r="G27" s="8">
        <v>6</v>
      </c>
      <c r="H27" s="1"/>
      <c r="I27" s="1"/>
      <c r="J27" s="1"/>
      <c r="K27" s="72">
        <v>48</v>
      </c>
      <c r="L27" s="1">
        <v>0</v>
      </c>
      <c r="M27" s="1">
        <v>0</v>
      </c>
      <c r="N27" s="1">
        <v>0</v>
      </c>
    </row>
    <row r="28" spans="1:14" ht="21" customHeight="1" thickBot="1" x14ac:dyDescent="0.4">
      <c r="A28" s="2" t="s">
        <v>18</v>
      </c>
      <c r="B28" s="6" t="s">
        <v>19</v>
      </c>
      <c r="C28" s="28" t="s">
        <v>80</v>
      </c>
      <c r="D28" s="8">
        <f>SUM(E28:F28)</f>
        <v>72</v>
      </c>
      <c r="E28" s="8">
        <v>24</v>
      </c>
      <c r="F28" s="8">
        <v>48</v>
      </c>
      <c r="G28" s="1"/>
      <c r="H28" s="1"/>
      <c r="I28" s="1"/>
      <c r="J28" s="1"/>
      <c r="K28" s="72">
        <v>0</v>
      </c>
      <c r="L28" s="1">
        <v>48</v>
      </c>
      <c r="M28" s="1">
        <v>0</v>
      </c>
      <c r="N28" s="1">
        <v>0</v>
      </c>
    </row>
    <row r="29" spans="1:14" ht="21" customHeight="1" thickBot="1" x14ac:dyDescent="0.4">
      <c r="A29" s="2" t="s">
        <v>20</v>
      </c>
      <c r="B29" s="6" t="s">
        <v>21</v>
      </c>
      <c r="C29" s="28" t="s">
        <v>81</v>
      </c>
      <c r="D29" s="7">
        <v>118</v>
      </c>
      <c r="E29" s="8"/>
      <c r="F29" s="8">
        <v>118</v>
      </c>
      <c r="G29" s="1">
        <v>118</v>
      </c>
      <c r="H29" s="1"/>
      <c r="I29" s="1"/>
      <c r="J29" s="1"/>
      <c r="K29" s="72">
        <v>30</v>
      </c>
      <c r="L29" s="1">
        <v>44</v>
      </c>
      <c r="M29" s="1">
        <v>24</v>
      </c>
      <c r="N29" s="1">
        <v>20</v>
      </c>
    </row>
    <row r="30" spans="1:14" ht="21" customHeight="1" thickBot="1" x14ac:dyDescent="0.4">
      <c r="A30" s="2" t="s">
        <v>22</v>
      </c>
      <c r="B30" s="6" t="s">
        <v>23</v>
      </c>
      <c r="C30" s="28" t="s">
        <v>143</v>
      </c>
      <c r="D30" s="7">
        <v>236</v>
      </c>
      <c r="E30" s="8">
        <v>118</v>
      </c>
      <c r="F30" s="8">
        <v>118</v>
      </c>
      <c r="G30" s="1">
        <v>116</v>
      </c>
      <c r="H30" s="1"/>
      <c r="I30" s="1"/>
      <c r="J30" s="1"/>
      <c r="K30" s="72">
        <v>30</v>
      </c>
      <c r="L30" s="1">
        <v>44</v>
      </c>
      <c r="M30" s="1">
        <v>24</v>
      </c>
      <c r="N30" s="1">
        <v>20</v>
      </c>
    </row>
    <row r="31" spans="1:14" ht="21" customHeight="1" thickBot="1" x14ac:dyDescent="0.4">
      <c r="A31" s="2" t="s">
        <v>24</v>
      </c>
      <c r="B31" s="6" t="s">
        <v>78</v>
      </c>
      <c r="C31" s="28" t="s">
        <v>182</v>
      </c>
      <c r="D31" s="7">
        <v>84</v>
      </c>
      <c r="E31" s="8">
        <v>28</v>
      </c>
      <c r="F31" s="8">
        <v>56</v>
      </c>
      <c r="G31" s="1">
        <v>20</v>
      </c>
      <c r="H31" s="1"/>
      <c r="I31" s="3"/>
      <c r="J31" s="1"/>
      <c r="K31" s="72">
        <v>28</v>
      </c>
      <c r="L31" s="1">
        <v>28</v>
      </c>
      <c r="M31" s="1">
        <v>0</v>
      </c>
      <c r="N31" s="1">
        <v>0</v>
      </c>
    </row>
    <row r="32" spans="1:14" ht="30.5" thickBot="1" x14ac:dyDescent="0.4">
      <c r="A32" s="61" t="s">
        <v>25</v>
      </c>
      <c r="B32" s="62" t="s">
        <v>26</v>
      </c>
      <c r="C32" s="73" t="s">
        <v>184</v>
      </c>
      <c r="D32" s="63">
        <f>SUM(D33:D34)</f>
        <v>174</v>
      </c>
      <c r="E32" s="59">
        <f>SUM(E33:E34)</f>
        <v>58</v>
      </c>
      <c r="F32" s="63">
        <f>SUM(F33:F34)</f>
        <v>116</v>
      </c>
      <c r="G32" s="59">
        <f>SUM(G33:G34)</f>
        <v>78</v>
      </c>
      <c r="H32" s="64"/>
      <c r="I32" s="64"/>
      <c r="J32" s="64"/>
      <c r="K32" s="55">
        <f>SUM(K33:K34)</f>
        <v>48</v>
      </c>
      <c r="L32" s="55">
        <f>SUM(L33:L34)</f>
        <v>0</v>
      </c>
      <c r="M32" s="61">
        <f>SUM(M33:M34)</f>
        <v>0</v>
      </c>
      <c r="N32" s="61">
        <f>SUM(N33:N34)</f>
        <v>68</v>
      </c>
    </row>
    <row r="33" spans="1:14" ht="21" customHeight="1" thickBot="1" x14ac:dyDescent="0.4">
      <c r="A33" s="8" t="s">
        <v>27</v>
      </c>
      <c r="B33" s="9" t="s">
        <v>144</v>
      </c>
      <c r="C33" s="28" t="s">
        <v>182</v>
      </c>
      <c r="D33" s="26">
        <v>72</v>
      </c>
      <c r="E33" s="27">
        <v>24</v>
      </c>
      <c r="F33" s="26">
        <v>48</v>
      </c>
      <c r="G33" s="27">
        <v>20</v>
      </c>
      <c r="H33" s="8"/>
      <c r="I33" s="8"/>
      <c r="J33" s="8"/>
      <c r="K33" s="27">
        <v>48</v>
      </c>
      <c r="L33" s="27">
        <v>0</v>
      </c>
      <c r="M33" s="27">
        <v>0</v>
      </c>
      <c r="N33" s="27">
        <v>0</v>
      </c>
    </row>
    <row r="34" spans="1:14" ht="33.75" customHeight="1" thickBot="1" x14ac:dyDescent="0.4">
      <c r="A34" s="2" t="s">
        <v>28</v>
      </c>
      <c r="B34" s="6" t="s">
        <v>145</v>
      </c>
      <c r="C34" s="28" t="s">
        <v>81</v>
      </c>
      <c r="D34" s="7">
        <f>SUM(E34:F34)</f>
        <v>102</v>
      </c>
      <c r="E34" s="8">
        <v>34</v>
      </c>
      <c r="F34" s="7">
        <v>68</v>
      </c>
      <c r="G34" s="8">
        <v>58</v>
      </c>
      <c r="H34" s="1"/>
      <c r="I34" s="1"/>
      <c r="J34" s="1"/>
      <c r="K34" s="72">
        <v>0</v>
      </c>
      <c r="L34" s="1">
        <v>0</v>
      </c>
      <c r="M34" s="1">
        <v>0</v>
      </c>
      <c r="N34" s="1">
        <v>68</v>
      </c>
    </row>
    <row r="35" spans="1:14" ht="32.25" customHeight="1" thickBot="1" x14ac:dyDescent="0.4">
      <c r="A35" s="41" t="s">
        <v>29</v>
      </c>
      <c r="B35" s="42" t="s">
        <v>30</v>
      </c>
      <c r="C35" s="36" t="s">
        <v>146</v>
      </c>
      <c r="D35" s="43">
        <f>SUM(D36,D48)</f>
        <v>2268</v>
      </c>
      <c r="E35" s="44">
        <f>SUM(E36,E48)</f>
        <v>756</v>
      </c>
      <c r="F35" s="44">
        <f>SUM(F36,F48)</f>
        <v>1512</v>
      </c>
      <c r="G35" s="45">
        <f>SUM(G36,G48)</f>
        <v>592</v>
      </c>
      <c r="H35" s="45">
        <f>SUM(H36,H48)</f>
        <v>80</v>
      </c>
      <c r="I35" s="46"/>
      <c r="J35" s="46"/>
      <c r="K35" s="45">
        <f>SUM(K36,K48)</f>
        <v>392</v>
      </c>
      <c r="L35" s="45">
        <f>SUM(L36,L48)</f>
        <v>466</v>
      </c>
      <c r="M35" s="45">
        <f>SUM(M36,M48)</f>
        <v>384</v>
      </c>
      <c r="N35" s="45">
        <f>SUM(N36,N48)</f>
        <v>270</v>
      </c>
    </row>
    <row r="36" spans="1:14" ht="27.75" customHeight="1" thickBot="1" x14ac:dyDescent="0.4">
      <c r="A36" s="56" t="s">
        <v>31</v>
      </c>
      <c r="B36" s="57" t="s">
        <v>32</v>
      </c>
      <c r="C36" s="73" t="s">
        <v>187</v>
      </c>
      <c r="D36" s="65">
        <f>SUM(D37:D47)</f>
        <v>930</v>
      </c>
      <c r="E36" s="59">
        <f>SUM(E37:E47)</f>
        <v>310</v>
      </c>
      <c r="F36" s="59">
        <f>SUM(F37:F47)</f>
        <v>620</v>
      </c>
      <c r="G36" s="58">
        <f>SUM(G37:G47)</f>
        <v>258</v>
      </c>
      <c r="H36" s="58"/>
      <c r="I36" s="58"/>
      <c r="J36" s="58"/>
      <c r="K36" s="55">
        <f>SUM(K37:K47)</f>
        <v>332</v>
      </c>
      <c r="L36" s="55">
        <f>SUM(L37:L47)</f>
        <v>166</v>
      </c>
      <c r="M36" s="58">
        <f>SUM(M37:M47)</f>
        <v>0</v>
      </c>
      <c r="N36" s="58">
        <f>SUM(N37:N47)</f>
        <v>122</v>
      </c>
    </row>
    <row r="37" spans="1:14" ht="21" customHeight="1" thickBot="1" x14ac:dyDescent="0.4">
      <c r="A37" s="2" t="s">
        <v>33</v>
      </c>
      <c r="B37" s="6" t="s">
        <v>147</v>
      </c>
      <c r="C37" s="28" t="s">
        <v>79</v>
      </c>
      <c r="D37" s="7">
        <v>108</v>
      </c>
      <c r="E37" s="8">
        <v>36</v>
      </c>
      <c r="F37" s="8">
        <v>72</v>
      </c>
      <c r="G37" s="1">
        <v>34</v>
      </c>
      <c r="H37" s="1"/>
      <c r="I37" s="1"/>
      <c r="J37" s="1"/>
      <c r="K37" s="72">
        <v>72</v>
      </c>
      <c r="L37" s="1">
        <v>0</v>
      </c>
      <c r="M37" s="1">
        <v>0</v>
      </c>
      <c r="N37" s="1">
        <v>0</v>
      </c>
    </row>
    <row r="38" spans="1:14" ht="21" customHeight="1" thickBot="1" x14ac:dyDescent="0.4">
      <c r="A38" s="2" t="s">
        <v>34</v>
      </c>
      <c r="B38" s="6" t="s">
        <v>148</v>
      </c>
      <c r="C38" s="28" t="s">
        <v>182</v>
      </c>
      <c r="D38" s="7">
        <v>81</v>
      </c>
      <c r="E38" s="8">
        <v>27</v>
      </c>
      <c r="F38" s="8">
        <v>54</v>
      </c>
      <c r="G38" s="1">
        <v>28</v>
      </c>
      <c r="H38" s="1"/>
      <c r="I38" s="1"/>
      <c r="J38" s="1"/>
      <c r="K38" s="72">
        <v>54</v>
      </c>
      <c r="L38" s="1">
        <v>0</v>
      </c>
      <c r="M38" s="1">
        <v>0</v>
      </c>
      <c r="N38" s="1">
        <v>0</v>
      </c>
    </row>
    <row r="39" spans="1:14" ht="21" customHeight="1" thickBot="1" x14ac:dyDescent="0.4">
      <c r="A39" s="2" t="s">
        <v>35</v>
      </c>
      <c r="B39" s="6" t="s">
        <v>149</v>
      </c>
      <c r="C39" s="28" t="s">
        <v>185</v>
      </c>
      <c r="D39" s="7">
        <v>147</v>
      </c>
      <c r="E39" s="8">
        <v>49</v>
      </c>
      <c r="F39" s="8">
        <v>98</v>
      </c>
      <c r="G39" s="1">
        <v>40</v>
      </c>
      <c r="H39" s="1"/>
      <c r="I39" s="1"/>
      <c r="J39" s="1"/>
      <c r="K39" s="72">
        <v>42</v>
      </c>
      <c r="L39" s="1">
        <v>56</v>
      </c>
      <c r="M39" s="1">
        <v>0</v>
      </c>
      <c r="N39" s="1">
        <v>0</v>
      </c>
    </row>
    <row r="40" spans="1:14" ht="21" customHeight="1" thickBot="1" x14ac:dyDescent="0.4">
      <c r="A40" s="2" t="s">
        <v>36</v>
      </c>
      <c r="B40" s="6" t="s">
        <v>150</v>
      </c>
      <c r="C40" s="93" t="s">
        <v>181</v>
      </c>
      <c r="D40" s="7">
        <v>60</v>
      </c>
      <c r="E40" s="8">
        <v>20</v>
      </c>
      <c r="F40" s="8">
        <v>40</v>
      </c>
      <c r="G40" s="1">
        <v>20</v>
      </c>
      <c r="H40" s="1"/>
      <c r="I40" s="1"/>
      <c r="J40" s="1"/>
      <c r="K40" s="72">
        <v>40</v>
      </c>
      <c r="L40" s="1">
        <v>0</v>
      </c>
      <c r="M40" s="1">
        <v>0</v>
      </c>
      <c r="N40" s="1">
        <v>0</v>
      </c>
    </row>
    <row r="41" spans="1:14" ht="34.5" customHeight="1" thickBot="1" x14ac:dyDescent="0.4">
      <c r="A41" s="32" t="s">
        <v>86</v>
      </c>
      <c r="B41" s="6" t="s">
        <v>151</v>
      </c>
      <c r="C41" s="94"/>
      <c r="D41" s="7">
        <v>72</v>
      </c>
      <c r="E41" s="8">
        <v>24</v>
      </c>
      <c r="F41" s="8">
        <v>48</v>
      </c>
      <c r="G41" s="1">
        <v>10</v>
      </c>
      <c r="H41" s="1"/>
      <c r="I41" s="1"/>
      <c r="J41" s="1"/>
      <c r="K41" s="72">
        <v>48</v>
      </c>
      <c r="L41" s="1">
        <v>0</v>
      </c>
      <c r="M41" s="1">
        <v>0</v>
      </c>
      <c r="N41" s="1">
        <v>0</v>
      </c>
    </row>
    <row r="42" spans="1:14" ht="21" customHeight="1" thickBot="1" x14ac:dyDescent="0.4">
      <c r="A42" s="22" t="s">
        <v>87</v>
      </c>
      <c r="B42" s="6" t="s">
        <v>152</v>
      </c>
      <c r="C42" s="28" t="s">
        <v>186</v>
      </c>
      <c r="D42" s="7">
        <v>75</v>
      </c>
      <c r="E42" s="8">
        <v>25</v>
      </c>
      <c r="F42" s="8">
        <v>50</v>
      </c>
      <c r="G42" s="1">
        <v>20</v>
      </c>
      <c r="H42" s="1"/>
      <c r="I42" s="1"/>
      <c r="J42" s="1"/>
      <c r="K42" s="72">
        <v>0</v>
      </c>
      <c r="L42" s="1">
        <v>0</v>
      </c>
      <c r="M42" s="1">
        <v>0</v>
      </c>
      <c r="N42" s="1">
        <v>50</v>
      </c>
    </row>
    <row r="43" spans="1:14" ht="21" customHeight="1" thickBot="1" x14ac:dyDescent="0.4">
      <c r="A43" s="2" t="s">
        <v>93</v>
      </c>
      <c r="B43" s="6" t="s">
        <v>153</v>
      </c>
      <c r="C43" s="28" t="s">
        <v>79</v>
      </c>
      <c r="D43" s="7">
        <v>114</v>
      </c>
      <c r="E43" s="8">
        <v>38</v>
      </c>
      <c r="F43" s="8">
        <v>76</v>
      </c>
      <c r="G43" s="1">
        <v>40</v>
      </c>
      <c r="H43" s="1"/>
      <c r="I43" s="1"/>
      <c r="J43" s="1"/>
      <c r="K43" s="72">
        <v>76</v>
      </c>
      <c r="L43" s="1">
        <v>0</v>
      </c>
      <c r="M43" s="1">
        <v>0</v>
      </c>
      <c r="N43" s="1">
        <v>0</v>
      </c>
    </row>
    <row r="44" spans="1:14" ht="34.5" customHeight="1" thickBot="1" x14ac:dyDescent="0.4">
      <c r="A44" s="2" t="s">
        <v>154</v>
      </c>
      <c r="B44" s="6" t="s">
        <v>155</v>
      </c>
      <c r="C44" s="28" t="s">
        <v>80</v>
      </c>
      <c r="D44" s="7">
        <v>63</v>
      </c>
      <c r="E44" s="8">
        <v>21</v>
      </c>
      <c r="F44" s="8">
        <v>42</v>
      </c>
      <c r="G44" s="1">
        <v>22</v>
      </c>
      <c r="H44" s="1"/>
      <c r="I44" s="1"/>
      <c r="J44" s="1"/>
      <c r="K44" s="72">
        <v>0</v>
      </c>
      <c r="L44" s="1">
        <v>42</v>
      </c>
      <c r="M44" s="1">
        <v>0</v>
      </c>
      <c r="N44" s="1">
        <v>0</v>
      </c>
    </row>
    <row r="45" spans="1:14" ht="21" customHeight="1" thickBot="1" x14ac:dyDescent="0.4">
      <c r="A45" s="32" t="s">
        <v>156</v>
      </c>
      <c r="B45" s="6" t="s">
        <v>37</v>
      </c>
      <c r="C45" s="51" t="s">
        <v>80</v>
      </c>
      <c r="D45" s="7">
        <v>102</v>
      </c>
      <c r="E45" s="8">
        <v>34</v>
      </c>
      <c r="F45" s="8">
        <v>68</v>
      </c>
      <c r="G45" s="1">
        <v>20</v>
      </c>
      <c r="H45" s="1"/>
      <c r="I45" s="1"/>
      <c r="J45" s="1"/>
      <c r="K45" s="72">
        <v>0</v>
      </c>
      <c r="L45" s="1">
        <v>68</v>
      </c>
      <c r="M45" s="1">
        <v>0</v>
      </c>
      <c r="N45" s="1">
        <v>0</v>
      </c>
    </row>
    <row r="46" spans="1:14" ht="21" customHeight="1" thickBot="1" x14ac:dyDescent="0.4">
      <c r="A46" s="22" t="s">
        <v>157</v>
      </c>
      <c r="B46" s="48" t="s">
        <v>84</v>
      </c>
      <c r="C46" s="29" t="s">
        <v>81</v>
      </c>
      <c r="D46" s="80">
        <v>54</v>
      </c>
      <c r="E46" s="49">
        <v>18</v>
      </c>
      <c r="F46" s="80">
        <v>36</v>
      </c>
      <c r="G46" s="49">
        <v>6</v>
      </c>
      <c r="H46" s="49"/>
      <c r="I46" s="17"/>
      <c r="J46" s="17"/>
      <c r="K46" s="25">
        <v>0</v>
      </c>
      <c r="L46" s="17">
        <v>0</v>
      </c>
      <c r="M46" s="17">
        <v>0</v>
      </c>
      <c r="N46" s="25">
        <v>36</v>
      </c>
    </row>
    <row r="47" spans="1:14" ht="21" customHeight="1" thickBot="1" x14ac:dyDescent="0.4">
      <c r="A47" s="22" t="s">
        <v>158</v>
      </c>
      <c r="B47" s="48" t="s">
        <v>85</v>
      </c>
      <c r="C47" s="28" t="s">
        <v>182</v>
      </c>
      <c r="D47" s="16">
        <v>54</v>
      </c>
      <c r="E47" s="17">
        <v>18</v>
      </c>
      <c r="F47" s="17">
        <v>36</v>
      </c>
      <c r="G47" s="17">
        <v>18</v>
      </c>
      <c r="H47" s="17"/>
      <c r="I47" s="17"/>
      <c r="J47" s="17"/>
      <c r="K47" s="25">
        <v>0</v>
      </c>
      <c r="L47" s="17">
        <v>0</v>
      </c>
      <c r="M47" s="17">
        <v>0</v>
      </c>
      <c r="N47" s="17">
        <v>36</v>
      </c>
    </row>
    <row r="48" spans="1:14" ht="30.75" customHeight="1" thickBot="1" x14ac:dyDescent="0.4">
      <c r="A48" s="41" t="s">
        <v>38</v>
      </c>
      <c r="B48" s="42" t="s">
        <v>39</v>
      </c>
      <c r="C48" s="36" t="s">
        <v>189</v>
      </c>
      <c r="D48" s="43">
        <f>SUM(D49,D55,D62,D67)</f>
        <v>1338</v>
      </c>
      <c r="E48" s="44">
        <f>SUM(E49,E55,E62,E67)</f>
        <v>446</v>
      </c>
      <c r="F48" s="44">
        <f>SUM(F49,F55,F62,F67)</f>
        <v>892</v>
      </c>
      <c r="G48" s="45">
        <f>SUM(G49,G55,G62,G67)</f>
        <v>334</v>
      </c>
      <c r="H48" s="45">
        <f>SUM(H49,H55,H62,H67)</f>
        <v>80</v>
      </c>
      <c r="I48" s="46"/>
      <c r="J48" s="46"/>
      <c r="K48" s="45">
        <f>SUM(K49,K55,K62,K67)</f>
        <v>60</v>
      </c>
      <c r="L48" s="45">
        <f>SUM(L49,L55,L62,L67)</f>
        <v>300</v>
      </c>
      <c r="M48" s="45">
        <f>SUM(M49,M55,M62,M67)</f>
        <v>384</v>
      </c>
      <c r="N48" s="45">
        <f>SUM(N49,N55,N62,N67)</f>
        <v>148</v>
      </c>
    </row>
    <row r="49" spans="1:14" ht="34.5" customHeight="1" thickBot="1" x14ac:dyDescent="0.4">
      <c r="A49" s="56" t="s">
        <v>40</v>
      </c>
      <c r="B49" s="62" t="s">
        <v>159</v>
      </c>
      <c r="C49" s="56" t="s">
        <v>138</v>
      </c>
      <c r="D49" s="56">
        <f>SUM(D50:D52)</f>
        <v>369</v>
      </c>
      <c r="E49" s="56">
        <f>SUM(E50:E52)</f>
        <v>123</v>
      </c>
      <c r="F49" s="56">
        <f>SUM(F50:F52)</f>
        <v>246</v>
      </c>
      <c r="G49" s="56">
        <f>SUM(G50:G52)</f>
        <v>70</v>
      </c>
      <c r="H49" s="56">
        <f>H50+H51+H52</f>
        <v>30</v>
      </c>
      <c r="I49" s="56"/>
      <c r="J49" s="56"/>
      <c r="K49" s="56">
        <f>SUM(K50:K52)</f>
        <v>60</v>
      </c>
      <c r="L49" s="56">
        <f>SUM(L50:L52)</f>
        <v>122</v>
      </c>
      <c r="M49" s="56">
        <f>SUM(M50:M52)</f>
        <v>64</v>
      </c>
      <c r="N49" s="56">
        <f>SUM(N50:N52)</f>
        <v>0</v>
      </c>
    </row>
    <row r="50" spans="1:14" ht="21" customHeight="1" thickBot="1" x14ac:dyDescent="0.4">
      <c r="A50" s="2" t="s">
        <v>41</v>
      </c>
      <c r="B50" s="6" t="s">
        <v>160</v>
      </c>
      <c r="C50" s="28" t="s">
        <v>182</v>
      </c>
      <c r="D50" s="7">
        <v>129</v>
      </c>
      <c r="E50" s="8">
        <v>43</v>
      </c>
      <c r="F50" s="8">
        <v>86</v>
      </c>
      <c r="G50" s="1">
        <v>36</v>
      </c>
      <c r="H50" s="1"/>
      <c r="I50" s="1"/>
      <c r="J50" s="1"/>
      <c r="K50" s="72">
        <v>30</v>
      </c>
      <c r="L50" s="1">
        <v>56</v>
      </c>
      <c r="M50" s="1">
        <v>0</v>
      </c>
      <c r="N50" s="1">
        <v>0</v>
      </c>
    </row>
    <row r="51" spans="1:14" ht="21" customHeight="1" thickBot="1" x14ac:dyDescent="0.4">
      <c r="A51" s="2" t="s">
        <v>42</v>
      </c>
      <c r="B51" s="6" t="s">
        <v>161</v>
      </c>
      <c r="C51" s="28" t="s">
        <v>188</v>
      </c>
      <c r="D51" s="7">
        <v>144</v>
      </c>
      <c r="E51" s="8">
        <v>48</v>
      </c>
      <c r="F51" s="8">
        <v>96</v>
      </c>
      <c r="G51" s="1">
        <v>12</v>
      </c>
      <c r="H51" s="1">
        <v>30</v>
      </c>
      <c r="I51" s="1"/>
      <c r="J51" s="1"/>
      <c r="K51" s="72">
        <v>30</v>
      </c>
      <c r="L51" s="1">
        <v>66</v>
      </c>
      <c r="M51" s="1">
        <v>0</v>
      </c>
      <c r="N51" s="1">
        <v>0</v>
      </c>
    </row>
    <row r="52" spans="1:14" ht="34.5" customHeight="1" thickBot="1" x14ac:dyDescent="0.4">
      <c r="A52" s="2" t="s">
        <v>92</v>
      </c>
      <c r="B52" s="6" t="s">
        <v>162</v>
      </c>
      <c r="C52" s="92" t="s">
        <v>82</v>
      </c>
      <c r="D52" s="7">
        <v>96</v>
      </c>
      <c r="E52" s="8">
        <v>32</v>
      </c>
      <c r="F52" s="8">
        <v>64</v>
      </c>
      <c r="G52" s="1">
        <v>22</v>
      </c>
      <c r="H52" s="1"/>
      <c r="I52" s="1"/>
      <c r="J52" s="1"/>
      <c r="K52" s="72">
        <v>0</v>
      </c>
      <c r="L52" s="1">
        <v>0</v>
      </c>
      <c r="M52" s="1">
        <v>64</v>
      </c>
      <c r="N52" s="1">
        <v>0</v>
      </c>
    </row>
    <row r="53" spans="1:14" ht="21" customHeight="1" thickBot="1" x14ac:dyDescent="0.4">
      <c r="A53" s="2" t="s">
        <v>43</v>
      </c>
      <c r="B53" s="6" t="s">
        <v>44</v>
      </c>
      <c r="C53" s="29" t="s">
        <v>80</v>
      </c>
      <c r="D53" s="7">
        <f>SUM(E53:F53)</f>
        <v>36</v>
      </c>
      <c r="E53" s="8"/>
      <c r="F53" s="8">
        <v>36</v>
      </c>
      <c r="G53" s="1"/>
      <c r="H53" s="1"/>
      <c r="I53" s="1"/>
      <c r="J53" s="1"/>
      <c r="K53" s="86">
        <v>0</v>
      </c>
      <c r="L53" s="86">
        <v>36</v>
      </c>
      <c r="M53" s="86">
        <v>0</v>
      </c>
      <c r="N53" s="86">
        <v>0</v>
      </c>
    </row>
    <row r="54" spans="1:14" ht="21" customHeight="1" thickBot="1" x14ac:dyDescent="0.4">
      <c r="A54" s="2" t="s">
        <v>45</v>
      </c>
      <c r="B54" s="6" t="s">
        <v>46</v>
      </c>
      <c r="C54" s="28" t="s">
        <v>82</v>
      </c>
      <c r="D54" s="27">
        <v>144</v>
      </c>
      <c r="E54" s="1"/>
      <c r="F54" s="8">
        <v>144</v>
      </c>
      <c r="G54" s="1"/>
      <c r="H54" s="1"/>
      <c r="I54" s="1"/>
      <c r="J54" s="1"/>
      <c r="K54" s="85">
        <v>0</v>
      </c>
      <c r="L54" s="85">
        <v>72</v>
      </c>
      <c r="M54" s="85">
        <v>72</v>
      </c>
      <c r="N54" s="85">
        <v>0</v>
      </c>
    </row>
    <row r="55" spans="1:14" ht="37.5" customHeight="1" thickBot="1" x14ac:dyDescent="0.4">
      <c r="A55" s="56" t="s">
        <v>47</v>
      </c>
      <c r="B55" s="62" t="s">
        <v>163</v>
      </c>
      <c r="C55" s="56" t="s">
        <v>138</v>
      </c>
      <c r="D55" s="56">
        <f>SUM(D56:D59)</f>
        <v>468</v>
      </c>
      <c r="E55" s="56">
        <f>SUM(E56:E59)</f>
        <v>156</v>
      </c>
      <c r="F55" s="56">
        <f>SUM(F56:F59)</f>
        <v>312</v>
      </c>
      <c r="G55" s="56">
        <f>SUM(G56:G59)</f>
        <v>132</v>
      </c>
      <c r="H55" s="56">
        <f>H56+H57+H58+H59</f>
        <v>20</v>
      </c>
      <c r="I55" s="56"/>
      <c r="J55" s="56"/>
      <c r="K55" s="56">
        <f>SUM(K56:K59)</f>
        <v>0</v>
      </c>
      <c r="L55" s="56">
        <f>SUM(L56:L59)</f>
        <v>68</v>
      </c>
      <c r="M55" s="56">
        <f>SUM(M56:M59)</f>
        <v>244</v>
      </c>
      <c r="N55" s="56">
        <f>SUM(N56:N59)</f>
        <v>0</v>
      </c>
    </row>
    <row r="56" spans="1:14" ht="21" customHeight="1" thickBot="1" x14ac:dyDescent="0.4">
      <c r="A56" s="2" t="s">
        <v>48</v>
      </c>
      <c r="B56" s="6" t="s">
        <v>164</v>
      </c>
      <c r="C56" s="93" t="s">
        <v>82</v>
      </c>
      <c r="D56" s="7">
        <v>159</v>
      </c>
      <c r="E56" s="8">
        <v>53</v>
      </c>
      <c r="F56" s="8">
        <v>106</v>
      </c>
      <c r="G56" s="1">
        <v>48</v>
      </c>
      <c r="H56" s="1"/>
      <c r="I56" s="1"/>
      <c r="J56" s="1"/>
      <c r="K56" s="72">
        <v>0</v>
      </c>
      <c r="L56" s="72">
        <v>68</v>
      </c>
      <c r="M56" s="72">
        <v>38</v>
      </c>
      <c r="N56" s="1">
        <v>0</v>
      </c>
    </row>
    <row r="57" spans="1:14" ht="21" customHeight="1" thickBot="1" x14ac:dyDescent="0.4">
      <c r="A57" s="2" t="s">
        <v>49</v>
      </c>
      <c r="B57" s="6" t="s">
        <v>165</v>
      </c>
      <c r="C57" s="95"/>
      <c r="D57" s="7">
        <v>141</v>
      </c>
      <c r="E57" s="8">
        <v>47</v>
      </c>
      <c r="F57" s="8">
        <v>94</v>
      </c>
      <c r="G57" s="1">
        <v>36</v>
      </c>
      <c r="H57" s="1">
        <v>20</v>
      </c>
      <c r="I57" s="1"/>
      <c r="J57" s="1"/>
      <c r="K57" s="72">
        <v>0</v>
      </c>
      <c r="L57" s="72">
        <v>0</v>
      </c>
      <c r="M57" s="72">
        <v>94</v>
      </c>
      <c r="N57" s="1">
        <v>0</v>
      </c>
    </row>
    <row r="58" spans="1:14" ht="21" customHeight="1" thickBot="1" x14ac:dyDescent="0.4">
      <c r="A58" s="2" t="s">
        <v>166</v>
      </c>
      <c r="B58" s="6" t="s">
        <v>167</v>
      </c>
      <c r="C58" s="95"/>
      <c r="D58" s="7">
        <v>114</v>
      </c>
      <c r="E58" s="8">
        <v>38</v>
      </c>
      <c r="F58" s="8">
        <v>76</v>
      </c>
      <c r="G58" s="1">
        <v>36</v>
      </c>
      <c r="H58" s="1"/>
      <c r="I58" s="1"/>
      <c r="J58" s="1"/>
      <c r="K58" s="72">
        <v>0</v>
      </c>
      <c r="L58" s="1">
        <v>0</v>
      </c>
      <c r="M58" s="1">
        <v>76</v>
      </c>
      <c r="N58" s="72">
        <v>0</v>
      </c>
    </row>
    <row r="59" spans="1:14" ht="33" customHeight="1" thickBot="1" x14ac:dyDescent="0.4">
      <c r="A59" s="2" t="s">
        <v>169</v>
      </c>
      <c r="B59" s="88" t="s">
        <v>170</v>
      </c>
      <c r="C59" s="94"/>
      <c r="D59" s="89">
        <v>54</v>
      </c>
      <c r="E59" s="8">
        <v>18</v>
      </c>
      <c r="F59" s="8">
        <v>36</v>
      </c>
      <c r="G59" s="1">
        <v>12</v>
      </c>
      <c r="H59" s="1"/>
      <c r="I59" s="1"/>
      <c r="J59" s="1"/>
      <c r="K59" s="72">
        <v>0</v>
      </c>
      <c r="L59" s="1">
        <v>0</v>
      </c>
      <c r="M59" s="1">
        <v>36</v>
      </c>
      <c r="N59" s="72">
        <v>0</v>
      </c>
    </row>
    <row r="60" spans="1:14" ht="21" customHeight="1" thickBot="1" x14ac:dyDescent="0.4">
      <c r="A60" s="2" t="s">
        <v>168</v>
      </c>
      <c r="B60" s="88" t="s">
        <v>44</v>
      </c>
      <c r="C60" s="29" t="s">
        <v>82</v>
      </c>
      <c r="D60" s="89">
        <v>36</v>
      </c>
      <c r="E60" s="8"/>
      <c r="F60" s="8">
        <v>36</v>
      </c>
      <c r="G60" s="1"/>
      <c r="H60" s="1"/>
      <c r="I60" s="1"/>
      <c r="J60" s="1"/>
      <c r="K60" s="86">
        <v>0</v>
      </c>
      <c r="L60" s="86">
        <v>36</v>
      </c>
      <c r="M60" s="86">
        <v>0</v>
      </c>
      <c r="N60" s="86">
        <v>0</v>
      </c>
    </row>
    <row r="61" spans="1:14" ht="21" customHeight="1" thickBot="1" x14ac:dyDescent="0.4">
      <c r="A61" s="2" t="s">
        <v>50</v>
      </c>
      <c r="B61" s="6" t="s">
        <v>46</v>
      </c>
      <c r="C61" s="28" t="s">
        <v>82</v>
      </c>
      <c r="D61" s="7">
        <v>72</v>
      </c>
      <c r="E61" s="8"/>
      <c r="F61" s="8">
        <v>72</v>
      </c>
      <c r="G61" s="1"/>
      <c r="H61" s="1"/>
      <c r="I61" s="1"/>
      <c r="J61" s="1"/>
      <c r="K61" s="85">
        <v>0</v>
      </c>
      <c r="L61" s="85">
        <v>0</v>
      </c>
      <c r="M61" s="85">
        <v>72</v>
      </c>
      <c r="N61" s="85">
        <v>0</v>
      </c>
    </row>
    <row r="62" spans="1:14" ht="33" customHeight="1" thickBot="1" x14ac:dyDescent="0.4">
      <c r="A62" s="56" t="s">
        <v>51</v>
      </c>
      <c r="B62" s="62" t="s">
        <v>171</v>
      </c>
      <c r="C62" s="90" t="s">
        <v>172</v>
      </c>
      <c r="D62" s="56">
        <f>SUM(D63:D64)</f>
        <v>411</v>
      </c>
      <c r="E62" s="56">
        <f>SUM(E63:E64)</f>
        <v>137</v>
      </c>
      <c r="F62" s="56">
        <f>SUM(F63:F64)</f>
        <v>274</v>
      </c>
      <c r="G62" s="56">
        <f>SUM(G63:G64)</f>
        <v>92</v>
      </c>
      <c r="H62" s="56">
        <f>SUM(H63:H64)</f>
        <v>30</v>
      </c>
      <c r="I62" s="56"/>
      <c r="J62" s="56"/>
      <c r="K62" s="56">
        <f>SUM(K63:K64)</f>
        <v>0</v>
      </c>
      <c r="L62" s="56">
        <f>SUM(L63:L64)</f>
        <v>50</v>
      </c>
      <c r="M62" s="56">
        <f>SUM(M63:M64)</f>
        <v>76</v>
      </c>
      <c r="N62" s="56">
        <f>SUM(N63:N64)</f>
        <v>148</v>
      </c>
    </row>
    <row r="63" spans="1:14" ht="21" customHeight="1" thickBot="1" x14ac:dyDescent="0.4">
      <c r="A63" s="2" t="s">
        <v>52</v>
      </c>
      <c r="B63" s="6" t="s">
        <v>173</v>
      </c>
      <c r="C63" s="93" t="s">
        <v>81</v>
      </c>
      <c r="D63" s="7">
        <v>75</v>
      </c>
      <c r="E63" s="8">
        <v>25</v>
      </c>
      <c r="F63" s="8">
        <v>50</v>
      </c>
      <c r="G63" s="1">
        <v>26</v>
      </c>
      <c r="H63" s="1"/>
      <c r="I63" s="1"/>
      <c r="J63" s="1"/>
      <c r="K63" s="72">
        <v>0</v>
      </c>
      <c r="L63" s="1">
        <v>50</v>
      </c>
      <c r="M63" s="1">
        <v>0</v>
      </c>
      <c r="N63" s="1">
        <v>0</v>
      </c>
    </row>
    <row r="64" spans="1:14" ht="34.5" customHeight="1" thickBot="1" x14ac:dyDescent="0.4">
      <c r="A64" s="2" t="s">
        <v>53</v>
      </c>
      <c r="B64" s="6" t="s">
        <v>174</v>
      </c>
      <c r="C64" s="94"/>
      <c r="D64" s="7">
        <v>336</v>
      </c>
      <c r="E64" s="8">
        <v>112</v>
      </c>
      <c r="F64" s="8">
        <v>224</v>
      </c>
      <c r="G64" s="1">
        <v>66</v>
      </c>
      <c r="H64" s="1">
        <v>30</v>
      </c>
      <c r="I64" s="1"/>
      <c r="J64" s="1"/>
      <c r="K64" s="72">
        <v>0</v>
      </c>
      <c r="L64" s="1">
        <v>0</v>
      </c>
      <c r="M64" s="1">
        <v>76</v>
      </c>
      <c r="N64" s="1">
        <v>148</v>
      </c>
    </row>
    <row r="65" spans="1:14" ht="21" customHeight="1" thickBot="1" x14ac:dyDescent="0.4">
      <c r="A65" s="2" t="s">
        <v>54</v>
      </c>
      <c r="B65" s="6" t="s">
        <v>44</v>
      </c>
      <c r="C65" s="93" t="s">
        <v>81</v>
      </c>
      <c r="D65" s="7">
        <f>SUM(E65:F65)</f>
        <v>36</v>
      </c>
      <c r="E65" s="8"/>
      <c r="F65" s="8">
        <v>36</v>
      </c>
      <c r="G65" s="1"/>
      <c r="H65" s="1"/>
      <c r="I65" s="1"/>
      <c r="J65" s="1"/>
      <c r="K65" s="86">
        <v>0</v>
      </c>
      <c r="L65" s="86">
        <v>0</v>
      </c>
      <c r="M65" s="86">
        <v>0</v>
      </c>
      <c r="N65" s="86">
        <v>36</v>
      </c>
    </row>
    <row r="66" spans="1:14" ht="21" customHeight="1" thickBot="1" x14ac:dyDescent="0.4">
      <c r="A66" s="2" t="s">
        <v>55</v>
      </c>
      <c r="B66" s="6" t="s">
        <v>46</v>
      </c>
      <c r="C66" s="94"/>
      <c r="D66" s="7">
        <v>72</v>
      </c>
      <c r="E66" s="8"/>
      <c r="F66" s="8">
        <v>72</v>
      </c>
      <c r="G66" s="1"/>
      <c r="H66" s="1"/>
      <c r="I66" s="1"/>
      <c r="J66" s="1"/>
      <c r="K66" s="85">
        <v>0</v>
      </c>
      <c r="L66" s="85">
        <v>0</v>
      </c>
      <c r="M66" s="85">
        <v>0</v>
      </c>
      <c r="N66" s="85">
        <v>72</v>
      </c>
    </row>
    <row r="67" spans="1:14" ht="34.5" customHeight="1" thickBot="1" x14ac:dyDescent="0.4">
      <c r="A67" s="56" t="s">
        <v>56</v>
      </c>
      <c r="B67" s="62" t="s">
        <v>175</v>
      </c>
      <c r="C67" s="90" t="s">
        <v>179</v>
      </c>
      <c r="D67" s="56">
        <f>SUM(D68)</f>
        <v>90</v>
      </c>
      <c r="E67" s="56">
        <f>SUM(E68)</f>
        <v>30</v>
      </c>
      <c r="F67" s="56">
        <f>SUM(F68)</f>
        <v>60</v>
      </c>
      <c r="G67" s="56">
        <f>SUM(G68)</f>
        <v>40</v>
      </c>
      <c r="H67" s="56"/>
      <c r="I67" s="56"/>
      <c r="J67" s="56"/>
      <c r="K67" s="56">
        <f>SUM(K68)</f>
        <v>0</v>
      </c>
      <c r="L67" s="56">
        <f>L68</f>
        <v>60</v>
      </c>
      <c r="M67" s="56">
        <f>M68</f>
        <v>0</v>
      </c>
      <c r="N67" s="56">
        <f>N68</f>
        <v>0</v>
      </c>
    </row>
    <row r="68" spans="1:14" ht="36.75" customHeight="1" thickBot="1" x14ac:dyDescent="0.4">
      <c r="A68" s="32" t="s">
        <v>57</v>
      </c>
      <c r="B68" s="50" t="s">
        <v>176</v>
      </c>
      <c r="C68" s="87" t="s">
        <v>80</v>
      </c>
      <c r="D68" s="26">
        <v>90</v>
      </c>
      <c r="E68" s="27">
        <v>30</v>
      </c>
      <c r="F68" s="27">
        <v>60</v>
      </c>
      <c r="G68" s="72">
        <v>40</v>
      </c>
      <c r="H68" s="72"/>
      <c r="I68" s="72"/>
      <c r="J68" s="72"/>
      <c r="K68" s="72">
        <v>0</v>
      </c>
      <c r="L68" s="72">
        <v>60</v>
      </c>
      <c r="M68" s="72">
        <v>0</v>
      </c>
      <c r="N68" s="72">
        <v>0</v>
      </c>
    </row>
    <row r="69" spans="1:14" ht="21" customHeight="1" thickBot="1" x14ac:dyDescent="0.4">
      <c r="A69" s="2" t="s">
        <v>177</v>
      </c>
      <c r="B69" s="6" t="s">
        <v>44</v>
      </c>
      <c r="C69" s="120" t="s">
        <v>80</v>
      </c>
      <c r="D69" s="26">
        <v>36</v>
      </c>
      <c r="E69" s="27"/>
      <c r="F69" s="27">
        <v>36</v>
      </c>
      <c r="G69" s="72"/>
      <c r="H69" s="72"/>
      <c r="I69" s="72"/>
      <c r="J69" s="72"/>
      <c r="K69" s="86">
        <v>0</v>
      </c>
      <c r="L69" s="86">
        <v>36</v>
      </c>
      <c r="M69" s="86">
        <v>0</v>
      </c>
      <c r="N69" s="86">
        <v>0</v>
      </c>
    </row>
    <row r="70" spans="1:14" ht="21" customHeight="1" thickBot="1" x14ac:dyDescent="0.4">
      <c r="A70" s="2" t="s">
        <v>58</v>
      </c>
      <c r="B70" s="6" t="s">
        <v>46</v>
      </c>
      <c r="C70" s="121"/>
      <c r="D70" s="7">
        <v>36</v>
      </c>
      <c r="E70" s="8"/>
      <c r="F70" s="8">
        <v>36</v>
      </c>
      <c r="G70" s="1"/>
      <c r="H70" s="1"/>
      <c r="I70" s="1"/>
      <c r="J70" s="1"/>
      <c r="K70" s="85">
        <v>0</v>
      </c>
      <c r="L70" s="85">
        <v>36</v>
      </c>
      <c r="M70" s="85">
        <v>0</v>
      </c>
      <c r="N70" s="85">
        <v>0</v>
      </c>
    </row>
    <row r="71" spans="1:14" ht="34.5" customHeight="1" thickBot="1" x14ac:dyDescent="0.4">
      <c r="A71" s="4" t="s">
        <v>59</v>
      </c>
      <c r="B71" s="5" t="s">
        <v>178</v>
      </c>
      <c r="C71" s="28"/>
      <c r="D71" s="7"/>
      <c r="E71" s="8"/>
      <c r="F71" s="3">
        <v>144</v>
      </c>
      <c r="G71" s="1"/>
      <c r="H71" s="1"/>
      <c r="I71" s="1"/>
      <c r="J71" s="1"/>
      <c r="K71" s="72"/>
      <c r="L71" s="1"/>
      <c r="M71" s="1"/>
      <c r="N71" s="3">
        <v>144</v>
      </c>
    </row>
    <row r="72" spans="1:14" ht="36" customHeight="1" thickBot="1" x14ac:dyDescent="0.4">
      <c r="A72" s="4" t="s">
        <v>60</v>
      </c>
      <c r="B72" s="5" t="s">
        <v>89</v>
      </c>
      <c r="C72" s="28"/>
      <c r="D72" s="7"/>
      <c r="E72" s="8"/>
      <c r="F72" s="3">
        <v>216</v>
      </c>
      <c r="G72" s="1"/>
      <c r="H72" s="1"/>
      <c r="I72" s="1"/>
      <c r="J72" s="1"/>
      <c r="K72" s="72"/>
      <c r="L72" s="1"/>
      <c r="M72" s="1"/>
      <c r="N72" s="3">
        <v>216</v>
      </c>
    </row>
    <row r="73" spans="1:14" ht="26.25" customHeight="1" thickBot="1" x14ac:dyDescent="0.4">
      <c r="A73" s="67"/>
      <c r="B73" s="47" t="s">
        <v>61</v>
      </c>
      <c r="C73" s="91" t="s">
        <v>192</v>
      </c>
      <c r="D73" s="36">
        <f>SUM(D7,D25)</f>
        <v>5130</v>
      </c>
      <c r="E73" s="36">
        <f>SUM(E7,E25)</f>
        <v>1710</v>
      </c>
      <c r="F73" s="36">
        <f>SUM(F7,F25)</f>
        <v>3420</v>
      </c>
      <c r="G73" s="36">
        <f>SUM(G7,G25)</f>
        <v>1488</v>
      </c>
      <c r="H73" s="36" t="s">
        <v>88</v>
      </c>
      <c r="I73" s="66">
        <f>I7</f>
        <v>576</v>
      </c>
      <c r="J73" s="66">
        <f>J7</f>
        <v>828</v>
      </c>
      <c r="K73" s="45">
        <f>K25</f>
        <v>576</v>
      </c>
      <c r="L73" s="66">
        <f>L25</f>
        <v>630</v>
      </c>
      <c r="M73" s="66">
        <f>M25</f>
        <v>432</v>
      </c>
      <c r="N73" s="66">
        <f>N25</f>
        <v>378</v>
      </c>
    </row>
    <row r="74" spans="1:14" ht="27.75" customHeight="1" thickBot="1" x14ac:dyDescent="0.4">
      <c r="A74" s="100" t="s">
        <v>91</v>
      </c>
      <c r="B74" s="101"/>
      <c r="C74" s="101"/>
      <c r="D74" s="101"/>
      <c r="E74" s="103"/>
      <c r="F74" s="108" t="s">
        <v>61</v>
      </c>
      <c r="G74" s="111" t="s">
        <v>62</v>
      </c>
      <c r="H74" s="112"/>
      <c r="I74" s="33">
        <v>13</v>
      </c>
      <c r="J74" s="33">
        <v>12</v>
      </c>
      <c r="K74" s="33">
        <v>13</v>
      </c>
      <c r="L74" s="33">
        <v>12</v>
      </c>
      <c r="M74" s="33">
        <v>8</v>
      </c>
      <c r="N74" s="33">
        <v>7</v>
      </c>
    </row>
    <row r="75" spans="1:14" ht="16.5" hidden="1" customHeight="1" x14ac:dyDescent="0.35">
      <c r="A75" s="114"/>
      <c r="B75" s="115"/>
      <c r="C75" s="115"/>
      <c r="D75" s="115"/>
      <c r="E75" s="116"/>
      <c r="F75" s="109"/>
      <c r="G75" s="82"/>
      <c r="H75" s="83"/>
      <c r="I75" s="31"/>
      <c r="J75" s="31"/>
      <c r="K75" s="31"/>
      <c r="L75" s="31"/>
      <c r="M75" s="31"/>
      <c r="N75" s="31"/>
    </row>
    <row r="76" spans="1:14" ht="16.5" hidden="1" customHeight="1" x14ac:dyDescent="0.35">
      <c r="A76" s="114"/>
      <c r="B76" s="115"/>
      <c r="C76" s="115"/>
      <c r="D76" s="115"/>
      <c r="E76" s="116"/>
      <c r="F76" s="109"/>
      <c r="G76" s="84"/>
      <c r="H76" s="50"/>
      <c r="I76" s="32"/>
      <c r="J76" s="32"/>
      <c r="K76" s="32"/>
      <c r="L76" s="32"/>
      <c r="M76" s="32"/>
      <c r="N76" s="32"/>
    </row>
    <row r="77" spans="1:14" ht="24" customHeight="1" thickBot="1" x14ac:dyDescent="0.4">
      <c r="A77" s="100"/>
      <c r="B77" s="101"/>
      <c r="C77" s="101"/>
      <c r="D77" s="101"/>
      <c r="E77" s="103"/>
      <c r="F77" s="109"/>
      <c r="G77" s="98" t="s">
        <v>63</v>
      </c>
      <c r="H77" s="99"/>
      <c r="I77" s="27">
        <v>0</v>
      </c>
      <c r="J77" s="27">
        <v>0</v>
      </c>
      <c r="K77" s="27">
        <v>0</v>
      </c>
      <c r="L77" s="27">
        <v>3</v>
      </c>
      <c r="M77" s="27">
        <v>0</v>
      </c>
      <c r="N77" s="27">
        <v>1</v>
      </c>
    </row>
    <row r="78" spans="1:14" ht="36" customHeight="1" thickBot="1" x14ac:dyDescent="0.4">
      <c r="A78" s="104" t="s">
        <v>89</v>
      </c>
      <c r="B78" s="105"/>
      <c r="C78" s="105"/>
      <c r="D78" s="106"/>
      <c r="E78" s="107"/>
      <c r="F78" s="109"/>
      <c r="G78" s="98" t="s">
        <v>83</v>
      </c>
      <c r="H78" s="99"/>
      <c r="I78" s="72">
        <v>0</v>
      </c>
      <c r="J78" s="72">
        <v>0</v>
      </c>
      <c r="K78" s="72">
        <v>0</v>
      </c>
      <c r="L78" s="72">
        <v>3</v>
      </c>
      <c r="M78" s="72">
        <v>4</v>
      </c>
      <c r="N78" s="72">
        <v>2</v>
      </c>
    </row>
    <row r="79" spans="1:14" ht="34.5" customHeight="1" thickBot="1" x14ac:dyDescent="0.4">
      <c r="A79" s="100" t="s">
        <v>90</v>
      </c>
      <c r="B79" s="101"/>
      <c r="C79" s="101"/>
      <c r="D79" s="102"/>
      <c r="E79" s="103"/>
      <c r="F79" s="109"/>
      <c r="G79" s="98" t="s">
        <v>139</v>
      </c>
      <c r="H79" s="99"/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4</v>
      </c>
    </row>
    <row r="80" spans="1:14" ht="22.5" customHeight="1" thickBot="1" x14ac:dyDescent="0.4">
      <c r="A80" s="100" t="s">
        <v>94</v>
      </c>
      <c r="B80" s="101"/>
      <c r="C80" s="101"/>
      <c r="D80" s="102"/>
      <c r="E80" s="103"/>
      <c r="F80" s="109"/>
      <c r="G80" s="98" t="s">
        <v>64</v>
      </c>
      <c r="H80" s="99"/>
      <c r="I80" s="72">
        <v>2</v>
      </c>
      <c r="J80" s="72">
        <v>3</v>
      </c>
      <c r="K80" s="72">
        <v>2</v>
      </c>
      <c r="L80" s="72">
        <v>1</v>
      </c>
      <c r="M80" s="72">
        <v>2</v>
      </c>
      <c r="N80" s="72">
        <v>1</v>
      </c>
    </row>
    <row r="81" spans="1:14" ht="26.25" customHeight="1" thickBot="1" x14ac:dyDescent="0.4">
      <c r="A81" s="113" t="s">
        <v>126</v>
      </c>
      <c r="B81" s="113"/>
      <c r="C81" s="113"/>
      <c r="D81" s="113"/>
      <c r="E81" s="113"/>
      <c r="F81" s="109"/>
      <c r="G81" s="98" t="s">
        <v>65</v>
      </c>
      <c r="H81" s="99"/>
      <c r="I81" s="72">
        <v>1</v>
      </c>
      <c r="J81" s="72">
        <v>9</v>
      </c>
      <c r="K81" s="72">
        <v>2</v>
      </c>
      <c r="L81" s="72">
        <v>8</v>
      </c>
      <c r="M81" s="72">
        <v>4</v>
      </c>
      <c r="N81" s="72">
        <v>6</v>
      </c>
    </row>
    <row r="82" spans="1:14" ht="24.75" customHeight="1" thickBot="1" x14ac:dyDescent="0.4">
      <c r="A82" s="97" t="s">
        <v>127</v>
      </c>
      <c r="B82" s="97"/>
      <c r="C82" s="97"/>
      <c r="D82" s="97"/>
      <c r="E82" s="97"/>
      <c r="F82" s="110"/>
      <c r="G82" s="98" t="s">
        <v>66</v>
      </c>
      <c r="H82" s="99"/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</row>
    <row r="83" spans="1:14" ht="14.5" x14ac:dyDescent="0.35">
      <c r="A83"/>
      <c r="B83"/>
      <c r="C83" s="74"/>
      <c r="D83"/>
      <c r="E83"/>
      <c r="F83"/>
      <c r="G83"/>
      <c r="H83"/>
      <c r="I83"/>
      <c r="J83"/>
      <c r="K83" s="70"/>
      <c r="L83"/>
      <c r="M83"/>
      <c r="N83"/>
    </row>
  </sheetData>
  <mergeCells count="36">
    <mergeCell ref="K3:L3"/>
    <mergeCell ref="F4:F5"/>
    <mergeCell ref="I2:N2"/>
    <mergeCell ref="I3:J3"/>
    <mergeCell ref="F3:H3"/>
    <mergeCell ref="G4:H4"/>
    <mergeCell ref="M3:N3"/>
    <mergeCell ref="A2:A5"/>
    <mergeCell ref="B2:B5"/>
    <mergeCell ref="C2:C5"/>
    <mergeCell ref="D2:H2"/>
    <mergeCell ref="D3:D5"/>
    <mergeCell ref="E3:E5"/>
    <mergeCell ref="A74:E74"/>
    <mergeCell ref="C63:C64"/>
    <mergeCell ref="A79:E79"/>
    <mergeCell ref="G81:H81"/>
    <mergeCell ref="G79:H79"/>
    <mergeCell ref="A77:E77"/>
    <mergeCell ref="C69:C70"/>
    <mergeCell ref="C65:C66"/>
    <mergeCell ref="C40:C41"/>
    <mergeCell ref="C56:C59"/>
    <mergeCell ref="C1:M1"/>
    <mergeCell ref="A82:E82"/>
    <mergeCell ref="G82:H82"/>
    <mergeCell ref="A80:E80"/>
    <mergeCell ref="G80:H80"/>
    <mergeCell ref="G77:H77"/>
    <mergeCell ref="A78:E78"/>
    <mergeCell ref="G78:H78"/>
    <mergeCell ref="F74:F82"/>
    <mergeCell ref="G74:H74"/>
    <mergeCell ref="A81:E81"/>
    <mergeCell ref="A76:E76"/>
    <mergeCell ref="A75:E75"/>
  </mergeCells>
  <phoneticPr fontId="9" type="noConversion"/>
  <pageMargins left="0.39370078740157483" right="0.39370078740157483" top="0.39370078740157483" bottom="0.39370078740157483" header="0" footer="0"/>
  <pageSetup paperSize="9" scale="65" fitToHeight="4" orientation="landscape" r:id="rId1"/>
  <headerFooter alignWithMargins="0"/>
  <rowBreaks count="2" manualBreakCount="2">
    <brk id="34" max="16383" man="1"/>
    <brk id="70" max="16383" man="1"/>
  </rowBreaks>
  <ignoredErrors>
    <ignoredError sqref="D32" formula="1"/>
    <ignoredError sqref="H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ё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HTK</cp:lastModifiedBy>
  <cp:lastPrinted>2021-08-27T04:27:44Z</cp:lastPrinted>
  <dcterms:created xsi:type="dcterms:W3CDTF">2016-04-22T04:51:47Z</dcterms:created>
  <dcterms:modified xsi:type="dcterms:W3CDTF">2022-05-28T01:14:52Z</dcterms:modified>
</cp:coreProperties>
</file>