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15480" windowHeight="8190" firstSheet="1" activeTab="1"/>
  </bookViews>
  <sheets>
    <sheet name="исходник  3 курс 2016-2017" sheetId="1" r:id="rId1"/>
    <sheet name=" 1-4 курс 2016-2017" sheetId="3" r:id="rId2"/>
  </sheets>
  <definedNames>
    <definedName name="_xlnm.Print_Area" localSheetId="1">' 1-4 курс 2016-2017'!$A$1:$P$79</definedName>
  </definedNames>
  <calcPr calcId="162913" iterateDelta="1E-4"/>
</workbook>
</file>

<file path=xl/calcChain.xml><?xml version="1.0" encoding="utf-8"?>
<calcChain xmlns="http://schemas.openxmlformats.org/spreadsheetml/2006/main">
  <c r="E8" i="3" l="1"/>
  <c r="G8" i="3"/>
  <c r="F8" i="3"/>
  <c r="I8" i="3"/>
  <c r="J8" i="3"/>
  <c r="D55" i="3" l="1"/>
  <c r="P47" i="3"/>
  <c r="O47" i="3"/>
  <c r="M47" i="3"/>
  <c r="F47" i="3"/>
  <c r="G47" i="3"/>
  <c r="H47" i="3"/>
  <c r="P53" i="3"/>
  <c r="O53" i="3"/>
  <c r="N53" i="3"/>
  <c r="H53" i="3"/>
  <c r="H46" i="3" s="1"/>
  <c r="P58" i="3"/>
  <c r="O58" i="3"/>
  <c r="M58" i="3"/>
  <c r="L58" i="3"/>
  <c r="K58" i="3"/>
  <c r="P62" i="3"/>
  <c r="O62" i="3"/>
  <c r="N62" i="3"/>
  <c r="M62" i="3"/>
  <c r="L62" i="3"/>
  <c r="K62" i="3"/>
  <c r="G62" i="3"/>
  <c r="F62" i="3"/>
  <c r="E62" i="3"/>
  <c r="P65" i="3"/>
  <c r="O65" i="3"/>
  <c r="N65" i="3"/>
  <c r="M65" i="3"/>
  <c r="L65" i="3"/>
  <c r="K65" i="3"/>
  <c r="G65" i="3"/>
  <c r="F65" i="3"/>
  <c r="E65" i="3"/>
  <c r="D67" i="3"/>
  <c r="D66" i="3"/>
  <c r="D65" i="3" s="1"/>
  <c r="D64" i="3"/>
  <c r="D63" i="3"/>
  <c r="D62" i="3" s="1"/>
  <c r="D61" i="3"/>
  <c r="D60" i="3"/>
  <c r="D58" i="3" s="1"/>
  <c r="D59" i="3"/>
  <c r="D57" i="3"/>
  <c r="D56" i="3"/>
  <c r="D54" i="3"/>
  <c r="D52" i="3"/>
  <c r="D51" i="3"/>
  <c r="D50" i="3"/>
  <c r="D49" i="3"/>
  <c r="D48" i="3"/>
  <c r="D45" i="3"/>
  <c r="D44" i="3"/>
  <c r="D43" i="3"/>
  <c r="D42" i="3"/>
  <c r="D41" i="3"/>
  <c r="D40" i="3"/>
  <c r="D39" i="3"/>
  <c r="D38" i="3"/>
  <c r="D37" i="3"/>
  <c r="D36" i="3"/>
  <c r="D33" i="3"/>
  <c r="D32" i="3"/>
  <c r="D31" i="3"/>
  <c r="D29" i="3"/>
  <c r="D28" i="3"/>
  <c r="D27" i="3"/>
  <c r="D26" i="3"/>
  <c r="D25" i="3"/>
  <c r="D21" i="3"/>
  <c r="D20" i="3"/>
  <c r="D19" i="3"/>
  <c r="D18" i="3"/>
  <c r="D15" i="3"/>
  <c r="D13" i="3"/>
  <c r="D12" i="3"/>
  <c r="D11" i="3"/>
  <c r="D10" i="3"/>
  <c r="D9" i="3"/>
  <c r="E24" i="3"/>
  <c r="F24" i="3"/>
  <c r="G24" i="3"/>
  <c r="G35" i="3"/>
  <c r="F35" i="3"/>
  <c r="E35" i="3"/>
  <c r="P30" i="3"/>
  <c r="O30" i="3"/>
  <c r="N30" i="3"/>
  <c r="M30" i="3"/>
  <c r="L30" i="3"/>
  <c r="K30" i="3"/>
  <c r="P24" i="3"/>
  <c r="O24" i="3"/>
  <c r="N24" i="3"/>
  <c r="M24" i="3"/>
  <c r="G30" i="3"/>
  <c r="K17" i="3"/>
  <c r="J17" i="3"/>
  <c r="I17" i="3"/>
  <c r="G17" i="3"/>
  <c r="F17" i="3"/>
  <c r="E17" i="3"/>
  <c r="E7" i="3" s="1"/>
  <c r="K8" i="3"/>
  <c r="I7" i="3"/>
  <c r="I70" i="3" s="1"/>
  <c r="O35" i="3"/>
  <c r="N35" i="3"/>
  <c r="N47" i="3"/>
  <c r="N58" i="3"/>
  <c r="M35" i="3"/>
  <c r="M53" i="3"/>
  <c r="L24" i="3"/>
  <c r="L35" i="3"/>
  <c r="L47" i="3"/>
  <c r="L53" i="3"/>
  <c r="K24" i="3"/>
  <c r="K35" i="3"/>
  <c r="K47" i="3"/>
  <c r="K53" i="3"/>
  <c r="G53" i="3"/>
  <c r="G58" i="3"/>
  <c r="D47" i="3"/>
  <c r="P35" i="3"/>
  <c r="E47" i="3"/>
  <c r="E53" i="3"/>
  <c r="E58" i="3"/>
  <c r="F58" i="3"/>
  <c r="F53" i="3"/>
  <c r="F30" i="3"/>
  <c r="E30" i="3"/>
  <c r="L38" i="1"/>
  <c r="L31" i="1" s="1"/>
  <c r="F38" i="1"/>
  <c r="F31" i="1" s="1"/>
  <c r="N32" i="1"/>
  <c r="M32" i="1"/>
  <c r="M31" i="1" s="1"/>
  <c r="M7" i="1" s="1"/>
  <c r="O31" i="1"/>
  <c r="K31" i="1"/>
  <c r="P19" i="1"/>
  <c r="O19" i="1"/>
  <c r="N19" i="1"/>
  <c r="L19" i="1"/>
  <c r="K19" i="1"/>
  <c r="F19" i="1"/>
  <c r="F14" i="1"/>
  <c r="P8" i="1"/>
  <c r="O8" i="1"/>
  <c r="N8" i="1"/>
  <c r="N7" i="1" s="1"/>
  <c r="K8" i="1"/>
  <c r="F8" i="1"/>
  <c r="D8" i="3" l="1"/>
  <c r="M46" i="3"/>
  <c r="M34" i="3" s="1"/>
  <c r="M23" i="3" s="1"/>
  <c r="M70" i="3" s="1"/>
  <c r="F7" i="3"/>
  <c r="P46" i="3"/>
  <c r="P34" i="3" s="1"/>
  <c r="P23" i="3" s="1"/>
  <c r="P70" i="3" s="1"/>
  <c r="O46" i="3"/>
  <c r="O34" i="3" s="1"/>
  <c r="O23" i="3" s="1"/>
  <c r="O70" i="3" s="1"/>
  <c r="O7" i="1"/>
  <c r="D30" i="3"/>
  <c r="K7" i="1"/>
  <c r="D53" i="3"/>
  <c r="D46" i="3" s="1"/>
  <c r="J7" i="3"/>
  <c r="J70" i="3" s="1"/>
  <c r="D17" i="3"/>
  <c r="D7" i="3" s="1"/>
  <c r="L46" i="3"/>
  <c r="L34" i="3" s="1"/>
  <c r="L23" i="3" s="1"/>
  <c r="L70" i="3" s="1"/>
  <c r="K46" i="3"/>
  <c r="K34" i="3" s="1"/>
  <c r="K23" i="3" s="1"/>
  <c r="K70" i="3" s="1"/>
  <c r="N46" i="3"/>
  <c r="N34" i="3" s="1"/>
  <c r="N23" i="3" s="1"/>
  <c r="N70" i="3" s="1"/>
  <c r="H34" i="3"/>
  <c r="H23" i="3" s="1"/>
  <c r="H70" i="3" s="1"/>
  <c r="F46" i="3"/>
  <c r="F34" i="3" s="1"/>
  <c r="F23" i="3" s="1"/>
  <c r="G46" i="3"/>
  <c r="G34" i="3" s="1"/>
  <c r="G23" i="3" s="1"/>
  <c r="D35" i="3"/>
  <c r="D24" i="3"/>
  <c r="P7" i="1"/>
  <c r="E46" i="3"/>
  <c r="E34" i="3" s="1"/>
  <c r="E23" i="3" s="1"/>
  <c r="E70" i="3" s="1"/>
  <c r="G7" i="3"/>
  <c r="L7" i="1"/>
  <c r="F70" i="3" l="1"/>
  <c r="G70" i="3"/>
  <c r="D34" i="3"/>
  <c r="D23" i="3" s="1"/>
  <c r="D70" i="3" s="1"/>
</calcChain>
</file>

<file path=xl/sharedStrings.xml><?xml version="1.0" encoding="utf-8"?>
<sst xmlns="http://schemas.openxmlformats.org/spreadsheetml/2006/main" count="453" uniqueCount="257">
  <si>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</si>
  <si>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</si>
  <si>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</si>
  <si>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</si>
  <si>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</si>
  <si>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</si>
  <si>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</si>
  <si>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</si>
  <si>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</si>
  <si>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</si>
  <si>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</si>
  <si>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3 курс 2016-2017</t>
  </si>
  <si>
    <t>Всего занятий</t>
  </si>
  <si>
    <t>в т.ч.</t>
  </si>
  <si>
    <t>1 сем.</t>
  </si>
  <si>
    <t>2 сем.</t>
  </si>
  <si>
    <t>3 сем.</t>
  </si>
  <si>
    <t>4 сем.</t>
  </si>
  <si>
    <t>5 сем.</t>
  </si>
  <si>
    <t>6 сем.</t>
  </si>
  <si>
    <t>лаб. и практ. занятий, вкл. семинары</t>
  </si>
  <si>
    <t>курсовых работ (проектов)</t>
  </si>
  <si>
    <t>14 нед.</t>
  </si>
  <si>
    <t>16 нед.</t>
  </si>
  <si>
    <t>12,5 нед.</t>
  </si>
  <si>
    <t>18,5 нед.</t>
  </si>
  <si>
    <t>12нед.</t>
  </si>
  <si>
    <t>13нед.</t>
  </si>
  <si>
    <t>Обязательная часть циклов ОПОП</t>
  </si>
  <si>
    <t>ОГСЭ.00</t>
  </si>
  <si>
    <t>Общий гуманитарный и социально-экономический цикл</t>
  </si>
  <si>
    <t>1э/2дз/11з</t>
  </si>
  <si>
    <t>ОГСЭ.01</t>
  </si>
  <si>
    <t>Основы философии</t>
  </si>
  <si>
    <t>Э,-,-,-,-,-,</t>
  </si>
  <si>
    <t>ОГСЭ.02</t>
  </si>
  <si>
    <t>История</t>
  </si>
  <si>
    <t>-,-,ДЗ,-,-,-,</t>
  </si>
  <si>
    <t>ОГСЭ.03</t>
  </si>
  <si>
    <t>Иностранный язык</t>
  </si>
  <si>
    <t>-,-,-,-,-,ДЗ</t>
  </si>
  <si>
    <t>ОГСЭ.04</t>
  </si>
  <si>
    <t>Физическая культура</t>
  </si>
  <si>
    <t>З/З/З/З/З/ДЗ</t>
  </si>
  <si>
    <t>ОГСЭ.05</t>
  </si>
  <si>
    <t>Культура речи и деловое общение (32/36)</t>
  </si>
  <si>
    <t>ЕН.00</t>
  </si>
  <si>
    <t>Математический и общий естественнонаучный цикл</t>
  </si>
  <si>
    <t>1э/2дз/3з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</si>
  <si>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</si>
  <si>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</si>
  <si>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</si>
  <si>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</si>
  <si>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</si>
  <si>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Информационное обеспечение профессиональной деятельности</t>
  </si>
  <si>
    <t>-,-,-,ДЗ</t>
  </si>
  <si>
    <t>П.00</t>
  </si>
  <si>
    <t>Профессиональный цикл</t>
  </si>
  <si>
    <t>ОП.00</t>
  </si>
  <si>
    <t>Общие профессиональные дисциплины</t>
  </si>
  <si>
    <t>1э/5дз/9з</t>
  </si>
  <si>
    <t>ОП.01</t>
  </si>
  <si>
    <t>Материаловедение</t>
  </si>
  <si>
    <t>-,ДЗ,-,-,-,-,</t>
  </si>
  <si>
    <t>ОП.02</t>
  </si>
  <si>
    <t>Экономика организации</t>
  </si>
  <si>
    <t>ОП.03</t>
  </si>
  <si>
    <t>Рисунок с основами перспективы</t>
  </si>
  <si>
    <t>-,-,-,-,-,Э</t>
  </si>
  <si>
    <t>ОП.04</t>
  </si>
  <si>
    <t>Живопись с основами цветоведения</t>
  </si>
  <si>
    <t>ОП.05</t>
  </si>
  <si>
    <t>История дизайна</t>
  </si>
  <si>
    <t>-,-,-,-,Э,-,</t>
  </si>
  <si>
    <t>ОП.06</t>
  </si>
  <si>
    <t>История изобразительного искусства</t>
  </si>
  <si>
    <t>ОП.07</t>
  </si>
  <si>
    <t>Безопасность жизнедеятельности</t>
  </si>
  <si>
    <t>-,-,-,ДЗ,-,-,</t>
  </si>
  <si>
    <t>ОП.08</t>
  </si>
  <si>
    <t>Прикладное творчество</t>
  </si>
  <si>
    <t>-,-,-,-,ДЗ,-,</t>
  </si>
  <si>
    <t>ОП.09</t>
  </si>
  <si>
    <t>Основы предпринимательской деятельности</t>
  </si>
  <si>
    <t>-,-,-,-,-,-,</t>
  </si>
  <si>
    <t>ОП.10</t>
  </si>
  <si>
    <t>Способы поиска работы и  трудоустройства</t>
  </si>
  <si>
    <t>ПМ.00</t>
  </si>
  <si>
    <t>Профессиональные модули</t>
  </si>
  <si>
    <t>ПМ.01</t>
  </si>
  <si>
    <t>Разработка художественно-конструкторских (дизайнерских) проектов промышленной продукции, предметно-простраственных комплексов</t>
  </si>
  <si>
    <t>Эк</t>
  </si>
  <si>
    <t>МДК.01.01</t>
  </si>
  <si>
    <t>Дизайн-проектирование (композиция, макетирование, современные концепции в искусстве)</t>
  </si>
  <si>
    <t>МДК.01.02</t>
  </si>
  <si>
    <t>Основы проектной и компьютерной графики</t>
  </si>
  <si>
    <t>МДК.01.03</t>
  </si>
  <si>
    <t>Методы расчета основных технико-экономических показателей проектирования</t>
  </si>
  <si>
    <t>УП.01</t>
  </si>
  <si>
    <t>Учебная практика</t>
  </si>
  <si>
    <t>ПП.01</t>
  </si>
  <si>
    <t>Практика по профилю специальности</t>
  </si>
  <si>
    <t>ПМ.02</t>
  </si>
  <si>
    <t>Техническое исполнение художественно-конструкторских (дизайнерских) проектов в материале</t>
  </si>
  <si>
    <t>МДК.02.01</t>
  </si>
  <si>
    <t>Выполнение художественно-конструкторских (дизайнерских) проектов в материале</t>
  </si>
  <si>
    <t>к/р спрятать</t>
  </si>
  <si>
    <t>МДК.02.02</t>
  </si>
  <si>
    <t>Основы конструкторско-технологического обеспечения дизайна</t>
  </si>
  <si>
    <t>МДК.02.03</t>
  </si>
  <si>
    <t>Дизайн и реклама</t>
  </si>
  <si>
    <t>УП.02</t>
  </si>
  <si>
    <t>ПМ.03</t>
  </si>
  <si>
    <t>Контроль за изготовлением в производстве в части соответствия их авторскому образцу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</si>
  <si>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</si>
  <si>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</si>
  <si>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</si>
  <si>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</si>
  <si>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ПП.03</t>
  </si>
  <si>
    <t>ПМ.04</t>
  </si>
  <si>
    <t>Организация работы коллектива  исполнителей</t>
  </si>
  <si>
    <t>МДК.04.01</t>
  </si>
  <si>
    <t>Основы менеджмента, управление персоналом</t>
  </si>
  <si>
    <t>ПП.04</t>
  </si>
  <si>
    <t>ПМ.05</t>
  </si>
  <si>
    <t>Выполнение работ одной или нескольким профессиям рабочих, должностям служащих</t>
  </si>
  <si>
    <t>МДК.05.01</t>
  </si>
  <si>
    <t>Специалист художественно-оформительских работ</t>
  </si>
  <si>
    <t>УП.05</t>
  </si>
  <si>
    <t>ПП.05</t>
  </si>
  <si>
    <t>Вариативная часть циклов ОПОП распределена по циклам</t>
  </si>
  <si>
    <t>Всего по циклам</t>
  </si>
  <si>
    <t>УП.00</t>
  </si>
  <si>
    <t>2н</t>
  </si>
  <si>
    <t>7н</t>
  </si>
  <si>
    <t>4н</t>
  </si>
  <si>
    <t>ПП.00</t>
  </si>
  <si>
    <t>Производственная практика (практика по профилю специальности)</t>
  </si>
  <si>
    <t>6н</t>
  </si>
  <si>
    <t>ПДП.00</t>
  </si>
  <si>
    <t>Производственная практика (преддипломная практика)</t>
  </si>
  <si>
    <t>ПА.00</t>
  </si>
  <si>
    <t>Промежуточная аттестация</t>
  </si>
  <si>
    <t>1н</t>
  </si>
  <si>
    <t>0,5н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</si>
  <si>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</si>
  <si>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</si>
  <si>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</si>
  <si>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</si>
  <si>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</si>
  <si>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</si>
  <si>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ВК.00</t>
  </si>
  <si>
    <t>Время каникулярное</t>
  </si>
  <si>
    <t>Всего</t>
  </si>
  <si>
    <t>дисциплин и МДК</t>
  </si>
  <si>
    <t>Консультации на учебную группу по 100 часов в год (всего 300 часов)</t>
  </si>
  <si>
    <t>учебной практики</t>
  </si>
  <si>
    <t>производственные практики</t>
  </si>
  <si>
    <t>1. Программа базовой подготовки</t>
  </si>
  <si>
    <t>Преддипломная практика</t>
  </si>
  <si>
    <r>
      <t>1.1.</t>
    </r>
    <r>
      <rPr>
        <sz val="7"/>
        <color indexed="55"/>
        <rFont val="Times New Roman"/>
        <family val="1"/>
        <charset val="204"/>
      </rPr>
      <t xml:space="preserve">  </t>
    </r>
    <r>
      <rPr>
        <sz val="12"/>
        <color indexed="55"/>
        <rFont val="Times New Roman"/>
        <family val="1"/>
        <charset val="204"/>
      </rPr>
      <t>Дипломный проект</t>
    </r>
  </si>
  <si>
    <t>экзаменов</t>
  </si>
  <si>
    <r>
      <t xml:space="preserve">Выполнение дипломного проекта </t>
    </r>
    <r>
      <rPr>
        <b/>
        <sz val="12"/>
        <color indexed="55"/>
        <rFont val="Times New Roman"/>
        <family val="1"/>
        <charset val="204"/>
      </rPr>
      <t>с  18.05  по  14.06</t>
    </r>
    <r>
      <rPr>
        <sz val="12"/>
        <color indexed="55"/>
        <rFont val="Times New Roman"/>
        <family val="1"/>
        <charset val="204"/>
      </rPr>
      <t xml:space="preserve">  (всего 4 недели)</t>
    </r>
  </si>
  <si>
    <t>дифф. зачетов</t>
  </si>
  <si>
    <r>
      <t xml:space="preserve">Защита дипломного проекта </t>
    </r>
    <r>
      <rPr>
        <b/>
        <sz val="12"/>
        <color indexed="55"/>
        <rFont val="Times New Roman"/>
        <family val="1"/>
        <charset val="204"/>
      </rPr>
      <t>с 15.06 по 28.06</t>
    </r>
    <r>
      <rPr>
        <sz val="12"/>
        <color indexed="55"/>
        <rFont val="Times New Roman"/>
        <family val="1"/>
        <charset val="204"/>
      </rPr>
      <t xml:space="preserve"> (всего 2 недели)</t>
    </r>
  </si>
  <si>
    <t>зачетов</t>
  </si>
  <si>
    <t>IV курс</t>
  </si>
  <si>
    <t>1сем.</t>
  </si>
  <si>
    <t>2сем</t>
  </si>
  <si>
    <t>6сем.</t>
  </si>
  <si>
    <t>7 сем.</t>
  </si>
  <si>
    <t>8 сем.</t>
  </si>
  <si>
    <t>0.00</t>
  </si>
  <si>
    <t>-, ДЗ</t>
  </si>
  <si>
    <t>Основы безопасности жизнедеятельности</t>
  </si>
  <si>
    <t>Информатика</t>
  </si>
  <si>
    <t>-,ДЗ</t>
  </si>
  <si>
    <t>Естествознание</t>
  </si>
  <si>
    <t>География</t>
  </si>
  <si>
    <t>Э,Э</t>
  </si>
  <si>
    <t>ДЗ,-</t>
  </si>
  <si>
    <t>Культура речи и деловое общение</t>
  </si>
  <si>
    <t>-,-,-,-,ДЗ</t>
  </si>
  <si>
    <t>ДЗ,-,-,-,-,-,</t>
  </si>
  <si>
    <t>-,Э,-,-,-,-,</t>
  </si>
  <si>
    <t>-,-,-,-,ДЗ,-,-,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</si>
  <si>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</si>
  <si>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Выполнение художественно-конструкторских  проектов в материале</t>
  </si>
  <si>
    <t>Контроль за изготовлением  изделий в производстве в части соответствия их авторскому образцу</t>
  </si>
  <si>
    <t>-,-,-,-,-,ДЗ,-,</t>
  </si>
  <si>
    <t>Выполнение работ по профессии: Исполнитель  художественно-оформительских работ</t>
  </si>
  <si>
    <t>Общеобразовательный учебный цикл</t>
  </si>
  <si>
    <t>16 нед.  576 ч.</t>
  </si>
  <si>
    <t>23 нед.   828 ч.</t>
  </si>
  <si>
    <t>12 нед.  432 ч.</t>
  </si>
  <si>
    <t>18 нед.  648 ч.</t>
  </si>
  <si>
    <t>12нед.   432 ч.</t>
  </si>
  <si>
    <t>13 нед.   468 ч.</t>
  </si>
  <si>
    <t>2. План учебного процесса</t>
  </si>
  <si>
    <t>лаораторные и пракические занятия</t>
  </si>
  <si>
    <t>курсовые рабоыт (проекты)</t>
  </si>
  <si>
    <t>ПДП</t>
  </si>
  <si>
    <t>ГИА</t>
  </si>
  <si>
    <t>Государственная итоговая аттестация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</si>
  <si>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 из расчета 4 часа на  одного  обучающегося на каждый учебный год</t>
    </r>
  </si>
  <si>
    <t>4ДЗ</t>
  </si>
  <si>
    <t>3ДЗ</t>
  </si>
  <si>
    <t>-,-,-,-,Эк,-,</t>
  </si>
  <si>
    <t>-,-,Эк,-,-,-,</t>
  </si>
  <si>
    <t>-,-,-,Эк,-,-,</t>
  </si>
  <si>
    <t>-,-,-,-,-,Эк</t>
  </si>
  <si>
    <t>Производственная практика (преддипломная)</t>
  </si>
  <si>
    <t>ОДБ.00</t>
  </si>
  <si>
    <t>Базовые дисциплины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</si>
  <si>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</si>
  <si>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</si>
  <si>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</si>
  <si>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</si>
  <si>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</si>
  <si>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</si>
  <si>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</si>
  <si>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ОДУ.00</t>
  </si>
  <si>
    <t xml:space="preserve">Русский язык </t>
  </si>
  <si>
    <t>Литература</t>
  </si>
  <si>
    <t>ОДУ.01</t>
  </si>
  <si>
    <t>ОДУ.02</t>
  </si>
  <si>
    <t>ОДУ.03</t>
  </si>
  <si>
    <t>ОДУ.04</t>
  </si>
  <si>
    <t>Обществознание</t>
  </si>
  <si>
    <t xml:space="preserve">Обязательная и вариативная часть учебных циклов </t>
  </si>
  <si>
    <t>5Эк/15ДЗ</t>
  </si>
  <si>
    <t>ИП</t>
  </si>
  <si>
    <t>Индивидуальный проект</t>
  </si>
  <si>
    <t>-,-,-,-,-,-</t>
  </si>
  <si>
    <t>ОП.9</t>
  </si>
  <si>
    <t>Учебные дисциплины на углубленном уровне изучения</t>
  </si>
  <si>
    <t>Программа базовой подготовки</t>
  </si>
  <si>
    <t>з,ДЗ</t>
  </si>
  <si>
    <t>з,з,з,з,з,ДЗ</t>
  </si>
  <si>
    <t>Выпускная квалификационная работа Дипломный проект (работа)</t>
  </si>
  <si>
    <t>Выполнение   выпускной квалификационной работы с  18.05.2020 г.  по  14.06.2020 г.  (всего 4 недели)</t>
  </si>
  <si>
    <t>Защита  выпускной квалификационной работы  с 15.06.2020 г. по 28.06 2020г. (всего 2 недели)</t>
  </si>
  <si>
    <t>12,5 нед.   450ч.</t>
  </si>
  <si>
    <t>18,5 нед.   666 ч.</t>
  </si>
  <si>
    <t>Э-,Э</t>
  </si>
  <si>
    <t>-,-,-,Э,-,-,</t>
  </si>
  <si>
    <t>5Э/3ДЗ</t>
  </si>
  <si>
    <t>5Эк/5Э/18ДЗ</t>
  </si>
  <si>
    <t>5Эк/5Э/25ДЗ</t>
  </si>
  <si>
    <t>Дизайн (по отраслям)  (год начало подготовки  2018-2019 уч.год)</t>
  </si>
  <si>
    <t>-, Э</t>
  </si>
  <si>
    <t>ОДБ.08</t>
  </si>
  <si>
    <t>Астрономия</t>
  </si>
  <si>
    <t>3Э/5ДЗ</t>
  </si>
  <si>
    <t>2Э/3ДЗ</t>
  </si>
  <si>
    <t>5Э/8ДЗ</t>
  </si>
  <si>
    <t>5Эк/10Э/33ДЗ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</si>
</sst>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2"/>
      <color indexed="4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 indent="15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1" fillId="0" borderId="13" xfId="0" applyFont="1" applyBorder="1" applyAlignment="1"/>
    <xf numFmtId="0" fontId="12" fillId="0" borderId="13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opLeftCell="A28" zoomScale="80" zoomScaleNormal="80" workbookViewId="0">
      <selection activeCell="J46" sqref="J46:J59"/>
    </sheetView>
  </sheetViews>
  <sheetFormatPr defaultColWidth="8.5703125" defaultRowHeight="15" x14ac:dyDescent="0.25"/>
  <cols>
    <col min="1" max="1" width="15.42578125" customWidth="1"/>
    <col min="2" max="2" width="32.5703125" customWidth="1"/>
    <col min="3" max="3" width="12.140625" customWidth="1"/>
    <col min="4" max="4" width="11.140625" customWidth="1"/>
    <col min="5" max="5" width="10.42578125" customWidth="1"/>
    <col min="6" max="6" width="9.85546875" customWidth="1"/>
    <col min="7" max="7" width="10.140625" customWidth="1"/>
  </cols>
  <sheetData>
    <row r="1" spans="1:17" ht="31.5" customHeight="1" x14ac:dyDescent="0.25">
      <c r="A1" s="85" t="s">
        <v>0</v>
      </c>
      <c r="B1" s="85" t="s">
        <v>1</v>
      </c>
      <c r="C1" s="91" t="s">
        <v>2</v>
      </c>
      <c r="D1" s="85" t="s">
        <v>3</v>
      </c>
      <c r="E1" s="85"/>
      <c r="F1" s="85"/>
      <c r="G1" s="85"/>
      <c r="H1" s="85"/>
      <c r="I1" s="85" t="s">
        <v>4</v>
      </c>
      <c r="J1" s="85"/>
      <c r="K1" s="85"/>
      <c r="L1" s="85"/>
      <c r="M1" s="85"/>
      <c r="N1" s="85"/>
      <c r="O1" s="85"/>
      <c r="P1" s="85"/>
    </row>
    <row r="2" spans="1:17" ht="16.5" customHeight="1" x14ac:dyDescent="0.25">
      <c r="A2" s="85"/>
      <c r="B2" s="85"/>
      <c r="C2" s="91"/>
      <c r="D2" s="90" t="s">
        <v>5</v>
      </c>
      <c r="E2" s="90" t="s">
        <v>6</v>
      </c>
      <c r="F2" s="85" t="s">
        <v>7</v>
      </c>
      <c r="G2" s="85"/>
      <c r="H2" s="85"/>
      <c r="I2" s="85"/>
      <c r="J2" s="85"/>
      <c r="K2" s="85" t="s">
        <v>8</v>
      </c>
      <c r="L2" s="85"/>
      <c r="M2" s="85" t="s">
        <v>9</v>
      </c>
      <c r="N2" s="85"/>
      <c r="O2" s="85" t="s">
        <v>10</v>
      </c>
      <c r="P2" s="85"/>
      <c r="Q2" t="s">
        <v>11</v>
      </c>
    </row>
    <row r="3" spans="1:17" ht="16.5" customHeight="1" x14ac:dyDescent="0.25">
      <c r="A3" s="85"/>
      <c r="B3" s="85"/>
      <c r="C3" s="91"/>
      <c r="D3" s="90"/>
      <c r="E3" s="90"/>
      <c r="F3" s="90" t="s">
        <v>12</v>
      </c>
      <c r="G3" s="85" t="s">
        <v>13</v>
      </c>
      <c r="H3" s="85"/>
      <c r="I3" s="85"/>
      <c r="J3" s="85"/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</row>
    <row r="4" spans="1:17" ht="85.5" x14ac:dyDescent="0.25">
      <c r="A4" s="85"/>
      <c r="B4" s="85"/>
      <c r="C4" s="91"/>
      <c r="D4" s="90"/>
      <c r="E4" s="90"/>
      <c r="F4" s="90"/>
      <c r="G4" s="3" t="s">
        <v>20</v>
      </c>
      <c r="H4" s="3" t="s">
        <v>21</v>
      </c>
      <c r="I4" s="85"/>
      <c r="J4" s="85"/>
      <c r="K4" s="4" t="s">
        <v>22</v>
      </c>
      <c r="L4" s="4" t="s">
        <v>23</v>
      </c>
      <c r="M4" s="4" t="s">
        <v>24</v>
      </c>
      <c r="N4" s="4" t="s">
        <v>25</v>
      </c>
      <c r="O4" s="4" t="s">
        <v>26</v>
      </c>
      <c r="P4" s="4" t="s">
        <v>27</v>
      </c>
    </row>
    <row r="5" spans="1:17" ht="15.75" x14ac:dyDescent="0.25">
      <c r="A5" s="5">
        <v>1</v>
      </c>
      <c r="B5" s="4">
        <v>2</v>
      </c>
      <c r="C5" s="6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7" ht="42.75" customHeight="1" x14ac:dyDescent="0.25">
      <c r="A6" s="7"/>
      <c r="B6" s="8" t="s">
        <v>28</v>
      </c>
      <c r="C6" s="9"/>
      <c r="D6" s="10">
        <v>4644</v>
      </c>
      <c r="E6" s="10">
        <v>1548</v>
      </c>
      <c r="F6" s="10">
        <v>3096</v>
      </c>
      <c r="G6" s="10">
        <v>1830</v>
      </c>
      <c r="H6" s="10">
        <v>80</v>
      </c>
      <c r="I6" s="4"/>
      <c r="J6" s="4"/>
      <c r="K6" s="10">
        <v>504</v>
      </c>
      <c r="L6" s="10">
        <v>576</v>
      </c>
      <c r="M6" s="10">
        <v>450</v>
      </c>
      <c r="N6" s="10">
        <v>666</v>
      </c>
      <c r="O6" s="10">
        <v>432</v>
      </c>
      <c r="P6" s="10">
        <v>468</v>
      </c>
    </row>
    <row r="7" spans="1:17" ht="42.75" customHeight="1" x14ac:dyDescent="0.25">
      <c r="A7" s="7"/>
      <c r="B7" s="8"/>
      <c r="C7" s="9"/>
      <c r="D7" s="10"/>
      <c r="E7" s="10"/>
      <c r="F7" s="10"/>
      <c r="G7" s="10"/>
      <c r="H7" s="10"/>
      <c r="I7" s="4"/>
      <c r="J7" s="4"/>
      <c r="K7" s="10">
        <f>K8+K14+K19+K31</f>
        <v>504</v>
      </c>
      <c r="L7" s="10">
        <f>L8+L14+L19+L31</f>
        <v>576</v>
      </c>
      <c r="M7" s="10">
        <f>M8+M19+M31</f>
        <v>450</v>
      </c>
      <c r="N7" s="10">
        <f>N8+N14+N19+N31</f>
        <v>666</v>
      </c>
      <c r="O7" s="10">
        <f>O8+O14+O19+O31</f>
        <v>432</v>
      </c>
      <c r="P7" s="10">
        <f>P8+P14+P19+P31</f>
        <v>468</v>
      </c>
    </row>
    <row r="8" spans="1:17" ht="48" customHeight="1" x14ac:dyDescent="0.25">
      <c r="A8" s="11" t="s">
        <v>29</v>
      </c>
      <c r="B8" s="8" t="s">
        <v>30</v>
      </c>
      <c r="C8" s="12" t="s">
        <v>31</v>
      </c>
      <c r="D8" s="10">
        <v>660</v>
      </c>
      <c r="E8" s="10">
        <v>220</v>
      </c>
      <c r="F8" s="10">
        <f>F9+F10+F11+F12+F13</f>
        <v>508</v>
      </c>
      <c r="G8" s="10">
        <v>342</v>
      </c>
      <c r="H8" s="10"/>
      <c r="I8" s="10"/>
      <c r="J8" s="10"/>
      <c r="K8" s="10">
        <f>K9+K11+K12</f>
        <v>104</v>
      </c>
      <c r="L8" s="10">
        <v>64</v>
      </c>
      <c r="M8" s="10">
        <v>96</v>
      </c>
      <c r="N8" s="10">
        <f>N11+N12</f>
        <v>76</v>
      </c>
      <c r="O8" s="10">
        <f>O11+O12+O13</f>
        <v>48</v>
      </c>
      <c r="P8" s="10">
        <f>P11+P12+P13</f>
        <v>120</v>
      </c>
    </row>
    <row r="9" spans="1:17" ht="20.25" customHeight="1" x14ac:dyDescent="0.25">
      <c r="A9" s="7" t="s">
        <v>32</v>
      </c>
      <c r="B9" s="13" t="s">
        <v>33</v>
      </c>
      <c r="C9" s="6" t="s">
        <v>34</v>
      </c>
      <c r="D9" s="4">
        <v>72</v>
      </c>
      <c r="E9" s="4">
        <v>24</v>
      </c>
      <c r="F9" s="4">
        <v>48</v>
      </c>
      <c r="G9" s="4"/>
      <c r="H9" s="4"/>
      <c r="I9" s="4"/>
      <c r="J9" s="4"/>
      <c r="K9" s="4">
        <v>48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7" ht="20.25" customHeight="1" x14ac:dyDescent="0.25">
      <c r="A10" s="7" t="s">
        <v>35</v>
      </c>
      <c r="B10" s="13" t="s">
        <v>36</v>
      </c>
      <c r="C10" s="6" t="s">
        <v>37</v>
      </c>
      <c r="D10" s="4">
        <v>72</v>
      </c>
      <c r="E10" s="4">
        <v>24</v>
      </c>
      <c r="F10" s="4">
        <v>48</v>
      </c>
      <c r="G10" s="4"/>
      <c r="H10" s="4"/>
      <c r="I10" s="4"/>
      <c r="J10" s="4"/>
      <c r="K10" s="4">
        <v>0</v>
      </c>
      <c r="L10" s="4">
        <v>0</v>
      </c>
      <c r="M10" s="4">
        <v>48</v>
      </c>
      <c r="N10" s="4">
        <v>0</v>
      </c>
      <c r="O10" s="4">
        <v>0</v>
      </c>
      <c r="P10" s="4">
        <v>0</v>
      </c>
    </row>
    <row r="11" spans="1:17" ht="27.75" customHeight="1" x14ac:dyDescent="0.25">
      <c r="A11" s="7" t="s">
        <v>38</v>
      </c>
      <c r="B11" s="13" t="s">
        <v>39</v>
      </c>
      <c r="C11" s="6" t="s">
        <v>40</v>
      </c>
      <c r="D11" s="4"/>
      <c r="E11" s="4"/>
      <c r="F11" s="4">
        <v>172</v>
      </c>
      <c r="G11" s="4">
        <v>172</v>
      </c>
      <c r="H11" s="4"/>
      <c r="I11" s="4"/>
      <c r="J11" s="4"/>
      <c r="K11" s="4">
        <v>28</v>
      </c>
      <c r="L11" s="4">
        <v>32</v>
      </c>
      <c r="M11" s="4">
        <v>24</v>
      </c>
      <c r="N11" s="4">
        <v>38</v>
      </c>
      <c r="O11" s="4">
        <v>24</v>
      </c>
      <c r="P11" s="4">
        <v>26</v>
      </c>
    </row>
    <row r="12" spans="1:17" ht="28.5" customHeight="1" x14ac:dyDescent="0.25">
      <c r="A12" s="7" t="s">
        <v>41</v>
      </c>
      <c r="B12" s="13" t="s">
        <v>42</v>
      </c>
      <c r="C12" s="14" t="s">
        <v>43</v>
      </c>
      <c r="D12" s="4">
        <v>344</v>
      </c>
      <c r="E12" s="4">
        <v>172</v>
      </c>
      <c r="F12" s="4">
        <v>172</v>
      </c>
      <c r="G12" s="4">
        <v>170</v>
      </c>
      <c r="H12" s="4"/>
      <c r="I12" s="4"/>
      <c r="J12" s="4"/>
      <c r="K12" s="4">
        <v>28</v>
      </c>
      <c r="L12" s="4">
        <v>32</v>
      </c>
      <c r="M12" s="4">
        <v>24</v>
      </c>
      <c r="N12" s="4">
        <v>38</v>
      </c>
      <c r="O12" s="4">
        <v>24</v>
      </c>
      <c r="P12" s="4">
        <v>26</v>
      </c>
    </row>
    <row r="13" spans="1:17" ht="33.75" customHeight="1" x14ac:dyDescent="0.25">
      <c r="A13" s="7" t="s">
        <v>44</v>
      </c>
      <c r="B13" s="13" t="s">
        <v>45</v>
      </c>
      <c r="C13" s="6" t="s">
        <v>40</v>
      </c>
      <c r="D13" s="4">
        <v>120</v>
      </c>
      <c r="E13" s="4">
        <v>40</v>
      </c>
      <c r="F13" s="4">
        <v>68</v>
      </c>
      <c r="G13" s="4">
        <v>10</v>
      </c>
      <c r="H13" s="4"/>
      <c r="I13" s="4"/>
      <c r="J13" s="4"/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68</v>
      </c>
    </row>
    <row r="14" spans="1:17" ht="42.75" customHeight="1" x14ac:dyDescent="0.25">
      <c r="A14" s="11" t="s">
        <v>46</v>
      </c>
      <c r="B14" s="8" t="s">
        <v>47</v>
      </c>
      <c r="C14" s="12" t="s">
        <v>48</v>
      </c>
      <c r="D14" s="10">
        <v>270</v>
      </c>
      <c r="E14" s="10">
        <v>90</v>
      </c>
      <c r="F14" s="10">
        <f>F15+F16+F17</f>
        <v>184</v>
      </c>
      <c r="G14" s="10">
        <v>110</v>
      </c>
      <c r="H14" s="10"/>
      <c r="I14" s="10"/>
      <c r="J14" s="10"/>
      <c r="K14" s="10">
        <v>48</v>
      </c>
      <c r="L14" s="10">
        <v>30</v>
      </c>
      <c r="M14" s="10">
        <v>24</v>
      </c>
      <c r="N14" s="10">
        <v>46</v>
      </c>
      <c r="O14" s="10">
        <v>0</v>
      </c>
      <c r="P14" s="10">
        <v>36</v>
      </c>
    </row>
    <row r="15" spans="1:17" ht="15.75" x14ac:dyDescent="0.25">
      <c r="A15" s="7" t="s">
        <v>49</v>
      </c>
      <c r="B15" s="13" t="s">
        <v>50</v>
      </c>
      <c r="C15" s="6" t="s">
        <v>34</v>
      </c>
      <c r="D15" s="4">
        <v>72</v>
      </c>
      <c r="E15" s="4">
        <v>24</v>
      </c>
      <c r="F15" s="4">
        <v>48</v>
      </c>
      <c r="G15" s="4">
        <v>20</v>
      </c>
      <c r="H15" s="4"/>
      <c r="I15" s="4"/>
      <c r="J15" s="4"/>
      <c r="K15" s="4">
        <v>48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7" ht="33" customHeight="1" x14ac:dyDescent="0.25">
      <c r="A16" s="7" t="s">
        <v>51</v>
      </c>
      <c r="B16" s="13" t="s">
        <v>52</v>
      </c>
      <c r="C16" s="6" t="s">
        <v>40</v>
      </c>
      <c r="D16" s="4">
        <v>48</v>
      </c>
      <c r="E16" s="4">
        <v>16</v>
      </c>
      <c r="F16" s="4">
        <v>36</v>
      </c>
      <c r="G16" s="4"/>
      <c r="H16" s="4"/>
      <c r="I16" s="4"/>
      <c r="J16" s="4"/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36</v>
      </c>
    </row>
    <row r="17" spans="1:16" ht="51.75" customHeight="1" x14ac:dyDescent="0.25">
      <c r="A17" s="7" t="s">
        <v>53</v>
      </c>
      <c r="B17" s="13" t="s">
        <v>54</v>
      </c>
      <c r="C17" s="6" t="s">
        <v>55</v>
      </c>
      <c r="D17" s="4">
        <v>150</v>
      </c>
      <c r="E17" s="4">
        <v>50</v>
      </c>
      <c r="F17" s="4">
        <v>100</v>
      </c>
      <c r="G17" s="4">
        <v>90</v>
      </c>
      <c r="H17" s="4"/>
      <c r="I17" s="4"/>
      <c r="J17" s="4"/>
      <c r="K17" s="4">
        <v>0</v>
      </c>
      <c r="L17" s="4">
        <v>30</v>
      </c>
      <c r="M17" s="4">
        <v>24</v>
      </c>
      <c r="N17" s="4">
        <v>46</v>
      </c>
      <c r="O17" s="4">
        <v>0</v>
      </c>
      <c r="P17" s="4">
        <v>0</v>
      </c>
    </row>
    <row r="18" spans="1:16" ht="25.5" customHeight="1" x14ac:dyDescent="0.25">
      <c r="A18" s="11" t="s">
        <v>56</v>
      </c>
      <c r="B18" s="8" t="s">
        <v>57</v>
      </c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42.75" customHeight="1" x14ac:dyDescent="0.25">
      <c r="A19" s="11" t="s">
        <v>58</v>
      </c>
      <c r="B19" s="15" t="s">
        <v>59</v>
      </c>
      <c r="C19" s="12" t="s">
        <v>60</v>
      </c>
      <c r="D19" s="10">
        <v>1251</v>
      </c>
      <c r="E19" s="10">
        <v>417</v>
      </c>
      <c r="F19" s="10">
        <f>F20+F21+F22+F24+F25+F26+F27+F28+F29</f>
        <v>942</v>
      </c>
      <c r="G19" s="10">
        <v>440</v>
      </c>
      <c r="H19" s="10"/>
      <c r="I19" s="10"/>
      <c r="J19" s="10"/>
      <c r="K19" s="10">
        <f>K20+K22+K26</f>
        <v>172</v>
      </c>
      <c r="L19" s="10">
        <f>L20+L22</f>
        <v>76</v>
      </c>
      <c r="M19" s="10">
        <v>78</v>
      </c>
      <c r="N19" s="10">
        <f>N22+N24+N25+N27+N28</f>
        <v>202</v>
      </c>
      <c r="O19" s="10">
        <f>O21+O22+O24+O25+O28</f>
        <v>226</v>
      </c>
      <c r="P19" s="10">
        <f>P21+P22+P24+P29+P30</f>
        <v>244</v>
      </c>
    </row>
    <row r="20" spans="1:16" ht="24" customHeight="1" x14ac:dyDescent="0.25">
      <c r="A20" s="7" t="s">
        <v>61</v>
      </c>
      <c r="B20" s="13" t="s">
        <v>62</v>
      </c>
      <c r="C20" s="6" t="s">
        <v>63</v>
      </c>
      <c r="D20" s="4">
        <v>135</v>
      </c>
      <c r="E20" s="4">
        <v>45</v>
      </c>
      <c r="F20" s="4">
        <v>90</v>
      </c>
      <c r="G20" s="4">
        <v>50</v>
      </c>
      <c r="H20" s="4"/>
      <c r="I20" s="4"/>
      <c r="J20" s="4"/>
      <c r="K20" s="4">
        <v>50</v>
      </c>
      <c r="L20" s="4">
        <v>40</v>
      </c>
      <c r="M20" s="4">
        <v>0</v>
      </c>
      <c r="N20" s="4">
        <v>0</v>
      </c>
      <c r="O20" s="4">
        <v>0</v>
      </c>
      <c r="P20" s="4">
        <v>0</v>
      </c>
    </row>
    <row r="21" spans="1:16" ht="19.5" customHeight="1" x14ac:dyDescent="0.25">
      <c r="A21" s="7" t="s">
        <v>64</v>
      </c>
      <c r="B21" s="13" t="s">
        <v>65</v>
      </c>
      <c r="C21" s="6" t="s">
        <v>40</v>
      </c>
      <c r="D21" s="4">
        <v>96</v>
      </c>
      <c r="E21" s="4">
        <v>32</v>
      </c>
      <c r="F21" s="4">
        <v>64</v>
      </c>
      <c r="G21" s="4">
        <v>20</v>
      </c>
      <c r="H21" s="4"/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>
        <v>32</v>
      </c>
      <c r="P21" s="4">
        <v>32</v>
      </c>
    </row>
    <row r="22" spans="1:16" ht="22.5" customHeight="1" x14ac:dyDescent="0.25">
      <c r="A22" s="84" t="s">
        <v>66</v>
      </c>
      <c r="B22" s="84" t="s">
        <v>67</v>
      </c>
      <c r="C22" s="92" t="s">
        <v>68</v>
      </c>
      <c r="D22" s="85">
        <v>375</v>
      </c>
      <c r="E22" s="85">
        <v>125</v>
      </c>
      <c r="F22" s="85">
        <v>250</v>
      </c>
      <c r="G22" s="85">
        <v>250</v>
      </c>
      <c r="H22" s="85"/>
      <c r="I22" s="85"/>
      <c r="J22" s="85"/>
      <c r="K22" s="85">
        <v>32</v>
      </c>
      <c r="L22" s="85">
        <v>36</v>
      </c>
      <c r="M22" s="85">
        <v>22</v>
      </c>
      <c r="N22" s="85">
        <v>36</v>
      </c>
      <c r="O22" s="85">
        <v>54</v>
      </c>
      <c r="P22" s="85">
        <v>70</v>
      </c>
    </row>
    <row r="23" spans="1:16" hidden="1" x14ac:dyDescent="0.25">
      <c r="A23" s="84"/>
      <c r="B23" s="84"/>
      <c r="C23" s="92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ht="33.75" customHeight="1" x14ac:dyDescent="0.25">
      <c r="A24" s="16" t="s">
        <v>69</v>
      </c>
      <c r="B24" s="18" t="s">
        <v>70</v>
      </c>
      <c r="C24" s="17" t="s">
        <v>68</v>
      </c>
      <c r="D24" s="19">
        <v>273</v>
      </c>
      <c r="E24" s="19">
        <v>91</v>
      </c>
      <c r="F24" s="19">
        <v>184</v>
      </c>
      <c r="G24" s="19">
        <v>180</v>
      </c>
      <c r="H24" s="19"/>
      <c r="I24" s="19"/>
      <c r="J24" s="19"/>
      <c r="K24" s="19">
        <v>0</v>
      </c>
      <c r="L24" s="19">
        <v>0</v>
      </c>
      <c r="M24" s="19">
        <v>32</v>
      </c>
      <c r="N24" s="19">
        <v>36</v>
      </c>
      <c r="O24" s="19">
        <v>40</v>
      </c>
      <c r="P24" s="19">
        <v>76</v>
      </c>
    </row>
    <row r="25" spans="1:16" ht="33" customHeight="1" x14ac:dyDescent="0.25">
      <c r="A25" s="7" t="s">
        <v>71</v>
      </c>
      <c r="B25" s="13" t="s">
        <v>72</v>
      </c>
      <c r="C25" s="6" t="s">
        <v>73</v>
      </c>
      <c r="D25" s="4">
        <v>135</v>
      </c>
      <c r="E25" s="4">
        <v>45</v>
      </c>
      <c r="F25" s="4">
        <v>90</v>
      </c>
      <c r="G25" s="4">
        <v>4</v>
      </c>
      <c r="H25" s="4"/>
      <c r="I25" s="4"/>
      <c r="J25" s="4"/>
      <c r="K25" s="4">
        <v>0</v>
      </c>
      <c r="L25" s="4">
        <v>0</v>
      </c>
      <c r="M25" s="4">
        <v>0</v>
      </c>
      <c r="N25" s="4">
        <v>36</v>
      </c>
      <c r="O25" s="4">
        <v>54</v>
      </c>
      <c r="P25" s="4">
        <v>0</v>
      </c>
    </row>
    <row r="26" spans="1:16" ht="43.5" customHeight="1" x14ac:dyDescent="0.25">
      <c r="A26" s="7" t="s">
        <v>74</v>
      </c>
      <c r="B26" s="13" t="s">
        <v>75</v>
      </c>
      <c r="C26" s="6" t="s">
        <v>34</v>
      </c>
      <c r="D26" s="4">
        <v>135</v>
      </c>
      <c r="E26" s="4">
        <v>45</v>
      </c>
      <c r="F26" s="4">
        <v>90</v>
      </c>
      <c r="G26" s="4">
        <v>4</v>
      </c>
      <c r="H26" s="4"/>
      <c r="I26" s="4"/>
      <c r="J26" s="4"/>
      <c r="K26" s="4">
        <v>90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38.25" customHeight="1" x14ac:dyDescent="0.25">
      <c r="A27" s="7" t="s">
        <v>76</v>
      </c>
      <c r="B27" s="13" t="s">
        <v>77</v>
      </c>
      <c r="C27" s="6" t="s">
        <v>78</v>
      </c>
      <c r="D27" s="4">
        <v>102</v>
      </c>
      <c r="E27" s="4">
        <v>34</v>
      </c>
      <c r="F27" s="4">
        <v>68</v>
      </c>
      <c r="G27" s="4">
        <v>20</v>
      </c>
      <c r="H27" s="4"/>
      <c r="I27" s="4"/>
      <c r="J27" s="4"/>
      <c r="K27" s="4">
        <v>0</v>
      </c>
      <c r="L27" s="4">
        <v>0</v>
      </c>
      <c r="M27" s="4">
        <v>0</v>
      </c>
      <c r="N27" s="4">
        <v>68</v>
      </c>
      <c r="O27" s="4">
        <v>0</v>
      </c>
      <c r="P27" s="4">
        <v>0</v>
      </c>
    </row>
    <row r="28" spans="1:16" ht="29.25" customHeight="1" x14ac:dyDescent="0.25">
      <c r="A28" s="7" t="s">
        <v>79</v>
      </c>
      <c r="B28" s="13" t="s">
        <v>80</v>
      </c>
      <c r="C28" s="6" t="s">
        <v>81</v>
      </c>
      <c r="D28" s="4">
        <v>108</v>
      </c>
      <c r="E28" s="4">
        <v>36</v>
      </c>
      <c r="F28" s="4">
        <v>72</v>
      </c>
      <c r="G28" s="4"/>
      <c r="H28" s="4"/>
      <c r="I28" s="4"/>
      <c r="J28" s="4"/>
      <c r="K28" s="4">
        <v>0</v>
      </c>
      <c r="L28" s="4">
        <v>0</v>
      </c>
      <c r="M28" s="4">
        <v>0</v>
      </c>
      <c r="N28" s="4">
        <v>26</v>
      </c>
      <c r="O28" s="4">
        <v>46</v>
      </c>
      <c r="P28" s="4">
        <v>0</v>
      </c>
    </row>
    <row r="29" spans="1:16" ht="37.5" customHeight="1" x14ac:dyDescent="0.25">
      <c r="A29" s="7" t="s">
        <v>82</v>
      </c>
      <c r="B29" s="13" t="s">
        <v>83</v>
      </c>
      <c r="C29" s="6" t="s">
        <v>84</v>
      </c>
      <c r="D29" s="4">
        <v>51</v>
      </c>
      <c r="E29" s="20">
        <v>17</v>
      </c>
      <c r="F29" s="4">
        <v>34</v>
      </c>
      <c r="G29" s="4">
        <v>17</v>
      </c>
      <c r="H29" s="20"/>
      <c r="I29" s="4"/>
      <c r="J29" s="4"/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34</v>
      </c>
    </row>
    <row r="30" spans="1:16" ht="36" customHeight="1" x14ac:dyDescent="0.25">
      <c r="A30" s="7" t="s">
        <v>85</v>
      </c>
      <c r="B30" s="13" t="s">
        <v>86</v>
      </c>
      <c r="C30" s="6" t="s">
        <v>84</v>
      </c>
      <c r="D30" s="4">
        <v>51</v>
      </c>
      <c r="E30" s="20">
        <v>17</v>
      </c>
      <c r="F30" s="4">
        <v>34</v>
      </c>
      <c r="G30" s="4">
        <v>17</v>
      </c>
      <c r="H30" s="20"/>
      <c r="I30" s="4"/>
      <c r="J30" s="4"/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32</v>
      </c>
    </row>
    <row r="31" spans="1:16" ht="28.5" customHeight="1" x14ac:dyDescent="0.25">
      <c r="A31" s="11" t="s">
        <v>87</v>
      </c>
      <c r="B31" s="8" t="s">
        <v>88</v>
      </c>
      <c r="C31" s="6"/>
      <c r="D31" s="4"/>
      <c r="E31" s="4"/>
      <c r="F31" s="4">
        <f>F32+F38+F43+F47+F50</f>
        <v>1430</v>
      </c>
      <c r="G31" s="4"/>
      <c r="H31" s="4"/>
      <c r="I31" s="4"/>
      <c r="J31" s="10"/>
      <c r="K31" s="10">
        <f>K32+K38</f>
        <v>180</v>
      </c>
      <c r="L31" s="10">
        <f>L32+L38+L50</f>
        <v>406</v>
      </c>
      <c r="M31" s="10">
        <f>M32+M38+M50</f>
        <v>276</v>
      </c>
      <c r="N31" s="10">
        <v>342</v>
      </c>
      <c r="O31" s="10">
        <f>O43+O47</f>
        <v>158</v>
      </c>
      <c r="P31" s="10">
        <v>68</v>
      </c>
    </row>
    <row r="32" spans="1:16" ht="99.75" customHeight="1" x14ac:dyDescent="0.25">
      <c r="A32" s="11" t="s">
        <v>89</v>
      </c>
      <c r="B32" s="8" t="s">
        <v>90</v>
      </c>
      <c r="C32" s="12" t="s">
        <v>91</v>
      </c>
      <c r="D32" s="10">
        <v>879</v>
      </c>
      <c r="E32" s="10">
        <v>293</v>
      </c>
      <c r="F32" s="10">
        <v>586</v>
      </c>
      <c r="G32" s="10">
        <v>412</v>
      </c>
      <c r="H32" s="10">
        <v>30</v>
      </c>
      <c r="I32" s="10"/>
      <c r="J32" s="10"/>
      <c r="K32" s="10">
        <v>84</v>
      </c>
      <c r="L32" s="10">
        <v>14</v>
      </c>
      <c r="M32" s="10">
        <f>M33+M34</f>
        <v>146</v>
      </c>
      <c r="N32" s="10">
        <f>N33+N34+N35</f>
        <v>342</v>
      </c>
      <c r="O32" s="10">
        <v>0</v>
      </c>
      <c r="P32" s="10">
        <v>0</v>
      </c>
    </row>
    <row r="33" spans="1:17" ht="64.5" customHeight="1" x14ac:dyDescent="0.25">
      <c r="A33" s="7" t="s">
        <v>92</v>
      </c>
      <c r="B33" s="13" t="s">
        <v>93</v>
      </c>
      <c r="C33" s="6" t="s">
        <v>78</v>
      </c>
      <c r="D33" s="4">
        <v>528</v>
      </c>
      <c r="E33" s="4">
        <v>176</v>
      </c>
      <c r="F33" s="4">
        <v>352</v>
      </c>
      <c r="G33" s="4">
        <v>312</v>
      </c>
      <c r="H33" s="4">
        <v>30</v>
      </c>
      <c r="I33" s="4"/>
      <c r="J33" s="4"/>
      <c r="K33" s="4">
        <v>0</v>
      </c>
      <c r="L33" s="4">
        <v>0</v>
      </c>
      <c r="M33" s="4">
        <v>114</v>
      </c>
      <c r="N33" s="4">
        <v>238</v>
      </c>
      <c r="O33" s="4">
        <v>0</v>
      </c>
      <c r="P33" s="4">
        <v>0</v>
      </c>
    </row>
    <row r="34" spans="1:17" ht="40.5" customHeight="1" x14ac:dyDescent="0.25">
      <c r="A34" s="7" t="s">
        <v>94</v>
      </c>
      <c r="B34" s="13" t="s">
        <v>95</v>
      </c>
      <c r="C34" s="6" t="s">
        <v>78</v>
      </c>
      <c r="D34" s="4">
        <v>246</v>
      </c>
      <c r="E34" s="4">
        <v>82</v>
      </c>
      <c r="F34" s="4">
        <v>170</v>
      </c>
      <c r="G34" s="4">
        <v>80</v>
      </c>
      <c r="H34" s="4"/>
      <c r="I34" s="4"/>
      <c r="J34" s="4"/>
      <c r="K34" s="4">
        <v>84</v>
      </c>
      <c r="L34" s="4">
        <v>14</v>
      </c>
      <c r="M34" s="4">
        <v>32</v>
      </c>
      <c r="N34" s="4">
        <v>40</v>
      </c>
      <c r="O34" s="4">
        <v>0</v>
      </c>
      <c r="P34" s="4">
        <v>0</v>
      </c>
    </row>
    <row r="35" spans="1:17" ht="57" customHeight="1" x14ac:dyDescent="0.25">
      <c r="A35" s="7" t="s">
        <v>96</v>
      </c>
      <c r="B35" s="13" t="s">
        <v>97</v>
      </c>
      <c r="C35" s="6" t="s">
        <v>78</v>
      </c>
      <c r="D35" s="4">
        <v>96</v>
      </c>
      <c r="E35" s="4">
        <v>32</v>
      </c>
      <c r="F35" s="4">
        <v>64</v>
      </c>
      <c r="G35" s="4">
        <v>20</v>
      </c>
      <c r="H35" s="4"/>
      <c r="I35" s="4"/>
      <c r="J35" s="4"/>
      <c r="K35" s="4">
        <v>0</v>
      </c>
      <c r="L35" s="4">
        <v>0</v>
      </c>
      <c r="M35" s="4">
        <v>0</v>
      </c>
      <c r="N35" s="4">
        <v>64</v>
      </c>
      <c r="O35" s="4">
        <v>0</v>
      </c>
      <c r="P35" s="4">
        <v>0</v>
      </c>
    </row>
    <row r="36" spans="1:17" ht="28.5" customHeight="1" x14ac:dyDescent="0.25">
      <c r="A36" s="7" t="s">
        <v>98</v>
      </c>
      <c r="B36" s="13" t="s">
        <v>99</v>
      </c>
      <c r="C36" s="6" t="s">
        <v>63</v>
      </c>
      <c r="D36" s="4">
        <v>72</v>
      </c>
      <c r="E36" s="4"/>
      <c r="F36" s="4">
        <v>72</v>
      </c>
      <c r="G36" s="4"/>
      <c r="H36" s="4"/>
      <c r="I36" s="4"/>
      <c r="J36" s="4"/>
      <c r="K36" s="4">
        <v>72</v>
      </c>
      <c r="L36" s="4">
        <v>72</v>
      </c>
      <c r="M36" s="4">
        <v>0</v>
      </c>
      <c r="N36" s="4">
        <v>0</v>
      </c>
      <c r="O36" s="4">
        <v>0</v>
      </c>
      <c r="P36" s="4">
        <v>0</v>
      </c>
    </row>
    <row r="37" spans="1:17" ht="34.5" customHeight="1" x14ac:dyDescent="0.25">
      <c r="A37" s="7" t="s">
        <v>100</v>
      </c>
      <c r="B37" s="13" t="s">
        <v>101</v>
      </c>
      <c r="C37" s="6" t="s">
        <v>78</v>
      </c>
      <c r="D37" s="4">
        <v>216</v>
      </c>
      <c r="E37" s="4"/>
      <c r="F37" s="4">
        <v>216</v>
      </c>
      <c r="G37" s="4"/>
      <c r="H37" s="4"/>
      <c r="I37" s="4"/>
      <c r="J37" s="4"/>
      <c r="K37" s="4">
        <v>0</v>
      </c>
      <c r="L37" s="4">
        <v>0</v>
      </c>
      <c r="M37" s="4">
        <v>0</v>
      </c>
      <c r="N37" s="4">
        <v>216</v>
      </c>
      <c r="O37" s="4">
        <v>0</v>
      </c>
      <c r="P37" s="4">
        <v>0</v>
      </c>
    </row>
    <row r="38" spans="1:17" ht="65.25" customHeight="1" x14ac:dyDescent="0.25">
      <c r="A38" s="11" t="s">
        <v>102</v>
      </c>
      <c r="B38" s="8" t="s">
        <v>103</v>
      </c>
      <c r="C38" s="12" t="s">
        <v>91</v>
      </c>
      <c r="D38" s="10">
        <v>669</v>
      </c>
      <c r="E38" s="10">
        <v>223</v>
      </c>
      <c r="F38" s="10">
        <f>F39+F40+F41</f>
        <v>456</v>
      </c>
      <c r="G38" s="10">
        <v>260</v>
      </c>
      <c r="H38" s="10">
        <v>30</v>
      </c>
      <c r="I38" s="10"/>
      <c r="J38" s="10"/>
      <c r="K38" s="10">
        <v>96</v>
      </c>
      <c r="L38" s="10">
        <f>L39+L40+L41</f>
        <v>330</v>
      </c>
      <c r="M38" s="10">
        <v>30</v>
      </c>
      <c r="N38" s="10">
        <v>0</v>
      </c>
      <c r="O38" s="10">
        <v>0</v>
      </c>
      <c r="P38" s="10">
        <v>0</v>
      </c>
    </row>
    <row r="39" spans="1:17" ht="75" customHeight="1" x14ac:dyDescent="0.25">
      <c r="A39" s="7" t="s">
        <v>104</v>
      </c>
      <c r="B39" s="13" t="s">
        <v>105</v>
      </c>
      <c r="C39" s="6" t="s">
        <v>63</v>
      </c>
      <c r="D39" s="4">
        <v>501</v>
      </c>
      <c r="E39" s="4">
        <v>167</v>
      </c>
      <c r="F39" s="4">
        <v>344</v>
      </c>
      <c r="G39" s="4">
        <v>220</v>
      </c>
      <c r="H39" s="4">
        <v>30</v>
      </c>
      <c r="I39" s="4"/>
      <c r="J39" s="4"/>
      <c r="K39" s="4">
        <v>96</v>
      </c>
      <c r="L39" s="4">
        <v>218</v>
      </c>
      <c r="M39" s="21">
        <v>30</v>
      </c>
      <c r="N39" s="4">
        <v>0</v>
      </c>
      <c r="O39" s="4">
        <v>0</v>
      </c>
      <c r="P39" s="4">
        <v>0</v>
      </c>
      <c r="Q39" t="s">
        <v>106</v>
      </c>
    </row>
    <row r="40" spans="1:17" ht="60.75" customHeight="1" x14ac:dyDescent="0.25">
      <c r="A40" s="7" t="s">
        <v>107</v>
      </c>
      <c r="B40" s="13" t="s">
        <v>108</v>
      </c>
      <c r="C40" s="6" t="s">
        <v>63</v>
      </c>
      <c r="D40" s="4">
        <v>63</v>
      </c>
      <c r="E40" s="4">
        <v>21</v>
      </c>
      <c r="F40" s="4">
        <v>42</v>
      </c>
      <c r="G40" s="4">
        <v>10</v>
      </c>
      <c r="H40" s="4"/>
      <c r="I40" s="4"/>
      <c r="J40" s="4"/>
      <c r="K40" s="4">
        <v>0</v>
      </c>
      <c r="L40" s="4">
        <v>42</v>
      </c>
      <c r="M40" s="4">
        <v>0</v>
      </c>
      <c r="N40" s="4">
        <v>0</v>
      </c>
      <c r="O40" s="4">
        <v>0</v>
      </c>
      <c r="P40" s="4">
        <v>0</v>
      </c>
    </row>
    <row r="41" spans="1:17" ht="26.25" customHeight="1" x14ac:dyDescent="0.25">
      <c r="A41" s="7" t="s">
        <v>109</v>
      </c>
      <c r="B41" s="13" t="s">
        <v>110</v>
      </c>
      <c r="C41" s="6" t="s">
        <v>63</v>
      </c>
      <c r="D41" s="4">
        <v>105</v>
      </c>
      <c r="E41" s="4">
        <v>35</v>
      </c>
      <c r="F41" s="4">
        <v>70</v>
      </c>
      <c r="G41" s="4">
        <v>30</v>
      </c>
      <c r="H41" s="4"/>
      <c r="I41" s="4"/>
      <c r="J41" s="4"/>
      <c r="K41" s="4">
        <v>0</v>
      </c>
      <c r="L41" s="4">
        <v>70</v>
      </c>
      <c r="M41" s="4">
        <v>0</v>
      </c>
      <c r="N41" s="4">
        <v>0</v>
      </c>
      <c r="O41" s="4">
        <v>0</v>
      </c>
      <c r="P41" s="4">
        <v>0</v>
      </c>
    </row>
    <row r="42" spans="1:17" ht="29.25" customHeight="1" x14ac:dyDescent="0.25">
      <c r="A42" s="7" t="s">
        <v>111</v>
      </c>
      <c r="B42" s="13" t="s">
        <v>99</v>
      </c>
      <c r="C42" s="6" t="s">
        <v>63</v>
      </c>
      <c r="D42" s="4">
        <v>108</v>
      </c>
      <c r="E42" s="4"/>
      <c r="F42" s="4">
        <v>108</v>
      </c>
      <c r="G42" s="4"/>
      <c r="H42" s="4"/>
      <c r="I42" s="4"/>
      <c r="J42" s="4"/>
      <c r="K42" s="4">
        <v>0</v>
      </c>
      <c r="L42" s="4">
        <v>108</v>
      </c>
      <c r="M42" s="4">
        <v>0</v>
      </c>
      <c r="N42" s="4">
        <v>0</v>
      </c>
      <c r="O42" s="4">
        <v>0</v>
      </c>
      <c r="P42" s="4">
        <v>0</v>
      </c>
    </row>
    <row r="43" spans="1:17" ht="78.75" customHeight="1" x14ac:dyDescent="0.25">
      <c r="A43" s="11" t="s">
        <v>112</v>
      </c>
      <c r="B43" s="8" t="s">
        <v>113</v>
      </c>
      <c r="C43" s="12" t="s">
        <v>91</v>
      </c>
      <c r="D43" s="10">
        <v>120</v>
      </c>
      <c r="E43" s="10">
        <v>40</v>
      </c>
      <c r="F43" s="10">
        <v>80</v>
      </c>
      <c r="G43" s="10">
        <v>30</v>
      </c>
      <c r="H43" s="10"/>
      <c r="I43" s="10"/>
      <c r="J43" s="10"/>
      <c r="K43" s="10">
        <v>0</v>
      </c>
      <c r="L43" s="10">
        <v>0</v>
      </c>
      <c r="M43" s="10">
        <v>0</v>
      </c>
      <c r="N43" s="10">
        <v>0</v>
      </c>
      <c r="O43" s="10">
        <v>80</v>
      </c>
      <c r="P43" s="10">
        <v>0</v>
      </c>
    </row>
    <row r="44" spans="1:17" ht="49.5" customHeight="1" x14ac:dyDescent="0.25">
      <c r="A44" s="7" t="s">
        <v>114</v>
      </c>
      <c r="B44" s="13" t="s">
        <v>115</v>
      </c>
      <c r="C44" s="92" t="s">
        <v>81</v>
      </c>
      <c r="D44" s="4">
        <v>48</v>
      </c>
      <c r="E44" s="4">
        <v>16</v>
      </c>
      <c r="F44" s="4">
        <v>32</v>
      </c>
      <c r="G44" s="4">
        <v>10</v>
      </c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>
        <v>32</v>
      </c>
      <c r="P44" s="4">
        <v>0</v>
      </c>
    </row>
    <row r="45" spans="1:17" ht="39" customHeight="1" x14ac:dyDescent="0.25">
      <c r="A45" s="7" t="s">
        <v>116</v>
      </c>
      <c r="B45" s="13" t="s">
        <v>117</v>
      </c>
      <c r="C45" s="92"/>
      <c r="D45" s="4">
        <v>72</v>
      </c>
      <c r="E45" s="4">
        <v>24</v>
      </c>
      <c r="F45" s="4">
        <v>48</v>
      </c>
      <c r="G45" s="4">
        <v>20</v>
      </c>
      <c r="H45" s="4"/>
      <c r="I45" s="4"/>
      <c r="J45" s="4"/>
      <c r="K45" s="4">
        <v>0</v>
      </c>
      <c r="L45" s="4">
        <v>0</v>
      </c>
      <c r="M45" s="4">
        <v>0</v>
      </c>
      <c r="N45" s="4">
        <v>0</v>
      </c>
      <c r="O45" s="4">
        <v>48</v>
      </c>
      <c r="P45" s="4">
        <v>0</v>
      </c>
    </row>
    <row r="46" spans="1:17" ht="36.75" customHeight="1" x14ac:dyDescent="0.25">
      <c r="A46" s="7" t="s">
        <v>118</v>
      </c>
      <c r="B46" s="13" t="s">
        <v>101</v>
      </c>
      <c r="C46" s="6" t="s">
        <v>81</v>
      </c>
      <c r="D46" s="4">
        <v>72</v>
      </c>
      <c r="E46" s="4"/>
      <c r="F46" s="4">
        <v>72</v>
      </c>
      <c r="G46" s="4"/>
      <c r="H46" s="4"/>
      <c r="I46" s="4"/>
      <c r="J46" s="4"/>
      <c r="K46" s="4">
        <v>0</v>
      </c>
      <c r="L46" s="4">
        <v>0</v>
      </c>
      <c r="M46" s="4">
        <v>0</v>
      </c>
      <c r="N46" s="4">
        <v>0</v>
      </c>
      <c r="O46" s="4">
        <v>72</v>
      </c>
      <c r="P46" s="4">
        <v>0</v>
      </c>
    </row>
    <row r="47" spans="1:17" ht="39.75" customHeight="1" x14ac:dyDescent="0.25">
      <c r="A47" s="11" t="s">
        <v>119</v>
      </c>
      <c r="B47" s="8" t="s">
        <v>120</v>
      </c>
      <c r="C47" s="12" t="s">
        <v>91</v>
      </c>
      <c r="D47" s="10">
        <v>392</v>
      </c>
      <c r="E47" s="10">
        <v>130</v>
      </c>
      <c r="F47" s="10">
        <v>146</v>
      </c>
      <c r="G47" s="10">
        <v>50</v>
      </c>
      <c r="H47" s="10">
        <v>20</v>
      </c>
      <c r="I47" s="10"/>
      <c r="J47" s="10"/>
      <c r="K47" s="10">
        <v>0</v>
      </c>
      <c r="L47" s="10">
        <v>0</v>
      </c>
      <c r="M47" s="10">
        <v>0</v>
      </c>
      <c r="N47" s="10">
        <v>0</v>
      </c>
      <c r="O47" s="10">
        <v>78</v>
      </c>
      <c r="P47" s="10">
        <v>68</v>
      </c>
    </row>
    <row r="48" spans="1:17" ht="33" customHeight="1" x14ac:dyDescent="0.25">
      <c r="A48" s="7" t="s">
        <v>121</v>
      </c>
      <c r="B48" s="13" t="s">
        <v>122</v>
      </c>
      <c r="C48" s="6" t="s">
        <v>40</v>
      </c>
      <c r="D48" s="4">
        <v>216</v>
      </c>
      <c r="E48" s="4">
        <v>70</v>
      </c>
      <c r="F48" s="4">
        <v>146</v>
      </c>
      <c r="G48" s="4">
        <v>20</v>
      </c>
      <c r="H48" s="4">
        <v>20</v>
      </c>
      <c r="I48" s="4"/>
      <c r="J48" s="4"/>
      <c r="K48" s="4">
        <v>0</v>
      </c>
      <c r="L48" s="4">
        <v>0</v>
      </c>
      <c r="M48" s="4">
        <v>0</v>
      </c>
      <c r="N48" s="4">
        <v>0</v>
      </c>
      <c r="O48" s="4">
        <v>78</v>
      </c>
      <c r="P48" s="4">
        <v>68</v>
      </c>
    </row>
    <row r="49" spans="1:16" ht="32.25" customHeight="1" x14ac:dyDescent="0.25">
      <c r="A49" s="7" t="s">
        <v>123</v>
      </c>
      <c r="B49" s="13" t="s">
        <v>101</v>
      </c>
      <c r="C49" s="6" t="s">
        <v>81</v>
      </c>
      <c r="D49" s="4">
        <v>72</v>
      </c>
      <c r="E49" s="4"/>
      <c r="F49" s="4">
        <v>72</v>
      </c>
      <c r="G49" s="4"/>
      <c r="H49" s="4"/>
      <c r="I49" s="4"/>
      <c r="J49" s="4"/>
      <c r="K49" s="4">
        <v>0</v>
      </c>
      <c r="L49" s="4">
        <v>0</v>
      </c>
      <c r="M49" s="4">
        <v>0</v>
      </c>
      <c r="N49" s="4">
        <v>0</v>
      </c>
      <c r="O49" s="4">
        <v>72</v>
      </c>
      <c r="P49" s="4">
        <v>0</v>
      </c>
    </row>
    <row r="50" spans="1:16" ht="63.75" customHeight="1" x14ac:dyDescent="0.25">
      <c r="A50" s="11" t="s">
        <v>124</v>
      </c>
      <c r="B50" s="8" t="s">
        <v>125</v>
      </c>
      <c r="C50" s="12" t="s">
        <v>91</v>
      </c>
      <c r="D50" s="10">
        <v>243</v>
      </c>
      <c r="E50" s="10">
        <v>81</v>
      </c>
      <c r="F50" s="10">
        <v>162</v>
      </c>
      <c r="G50" s="10"/>
      <c r="H50" s="10">
        <v>30</v>
      </c>
      <c r="I50" s="10"/>
      <c r="J50" s="10"/>
      <c r="K50" s="10">
        <v>0</v>
      </c>
      <c r="L50" s="10">
        <v>62</v>
      </c>
      <c r="M50" s="10">
        <v>100</v>
      </c>
      <c r="N50" s="10">
        <v>0</v>
      </c>
      <c r="O50" s="10">
        <v>0</v>
      </c>
      <c r="P50" s="10">
        <v>0</v>
      </c>
    </row>
    <row r="51" spans="1:16" ht="36.75" customHeight="1" x14ac:dyDescent="0.25">
      <c r="A51" s="7" t="s">
        <v>126</v>
      </c>
      <c r="B51" s="13" t="s">
        <v>127</v>
      </c>
      <c r="C51" s="6" t="s">
        <v>37</v>
      </c>
      <c r="D51" s="4">
        <v>243</v>
      </c>
      <c r="E51" s="4">
        <v>81</v>
      </c>
      <c r="F51" s="4">
        <v>162</v>
      </c>
      <c r="G51" s="4"/>
      <c r="H51" s="4">
        <v>30</v>
      </c>
      <c r="I51" s="4"/>
      <c r="J51" s="4"/>
      <c r="K51" s="4">
        <v>0</v>
      </c>
      <c r="L51" s="4">
        <v>62</v>
      </c>
      <c r="M51" s="4">
        <v>100</v>
      </c>
      <c r="N51" s="4">
        <v>0</v>
      </c>
      <c r="O51" s="4">
        <v>0</v>
      </c>
      <c r="P51" s="4">
        <v>0</v>
      </c>
    </row>
    <row r="52" spans="1:16" ht="21.75" customHeight="1" x14ac:dyDescent="0.25">
      <c r="A52" s="7" t="s">
        <v>128</v>
      </c>
      <c r="B52" s="13" t="s">
        <v>99</v>
      </c>
      <c r="C52" s="6" t="s">
        <v>37</v>
      </c>
      <c r="D52" s="4">
        <v>288</v>
      </c>
      <c r="E52" s="4"/>
      <c r="F52" s="4">
        <v>288</v>
      </c>
      <c r="G52" s="4"/>
      <c r="H52" s="4"/>
      <c r="I52" s="4"/>
      <c r="J52" s="4"/>
      <c r="K52" s="4">
        <v>0</v>
      </c>
      <c r="L52" s="4">
        <v>72</v>
      </c>
      <c r="M52" s="4">
        <v>144</v>
      </c>
      <c r="N52" s="4">
        <v>0</v>
      </c>
      <c r="O52" s="4">
        <v>0</v>
      </c>
      <c r="P52" s="4">
        <v>0</v>
      </c>
    </row>
    <row r="53" spans="1:16" ht="30.75" customHeight="1" x14ac:dyDescent="0.25">
      <c r="A53" s="7" t="s">
        <v>129</v>
      </c>
      <c r="B53" s="13" t="s">
        <v>101</v>
      </c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30" customHeight="1" x14ac:dyDescent="0.25">
      <c r="A54" s="11"/>
      <c r="B54" s="22" t="s">
        <v>130</v>
      </c>
      <c r="C54" s="6"/>
      <c r="D54" s="10">
        <v>1404</v>
      </c>
      <c r="E54" s="10"/>
      <c r="F54" s="10">
        <v>936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x14ac:dyDescent="0.25">
      <c r="A55" s="11"/>
      <c r="B55" s="8" t="s">
        <v>131</v>
      </c>
      <c r="C55" s="6"/>
      <c r="D55" s="10">
        <v>4644</v>
      </c>
      <c r="E55" s="10"/>
      <c r="F55" s="10">
        <v>3096</v>
      </c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x14ac:dyDescent="0.25">
      <c r="A56" s="11" t="s">
        <v>132</v>
      </c>
      <c r="B56" s="8" t="s">
        <v>99</v>
      </c>
      <c r="C56" s="6"/>
      <c r="D56" s="4"/>
      <c r="E56" s="4"/>
      <c r="F56" s="4">
        <v>468</v>
      </c>
      <c r="G56" s="4"/>
      <c r="H56" s="4"/>
      <c r="I56" s="4"/>
      <c r="J56" s="4"/>
      <c r="K56" s="4" t="s">
        <v>133</v>
      </c>
      <c r="L56" s="4" t="s">
        <v>134</v>
      </c>
      <c r="M56" s="4" t="s">
        <v>135</v>
      </c>
      <c r="N56" s="4">
        <v>0</v>
      </c>
      <c r="O56" s="4">
        <v>0</v>
      </c>
      <c r="P56" s="4">
        <v>0</v>
      </c>
    </row>
    <row r="57" spans="1:16" ht="47.25" x14ac:dyDescent="0.25">
      <c r="A57" s="11" t="s">
        <v>136</v>
      </c>
      <c r="B57" s="8" t="s">
        <v>137</v>
      </c>
      <c r="C57" s="6"/>
      <c r="D57" s="4"/>
      <c r="E57" s="4"/>
      <c r="F57" s="4">
        <v>360</v>
      </c>
      <c r="G57" s="4"/>
      <c r="H57" s="4"/>
      <c r="I57" s="4"/>
      <c r="J57" s="4"/>
      <c r="K57" s="4">
        <v>0</v>
      </c>
      <c r="L57" s="4">
        <v>0</v>
      </c>
      <c r="M57" s="4">
        <v>0</v>
      </c>
      <c r="N57" s="4" t="s">
        <v>138</v>
      </c>
      <c r="O57" s="4" t="s">
        <v>133</v>
      </c>
      <c r="P57" s="4" t="s">
        <v>133</v>
      </c>
    </row>
    <row r="58" spans="1:16" ht="31.5" x14ac:dyDescent="0.25">
      <c r="A58" s="11" t="s">
        <v>139</v>
      </c>
      <c r="B58" s="8" t="s">
        <v>140</v>
      </c>
      <c r="C58" s="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 t="s">
        <v>135</v>
      </c>
    </row>
    <row r="59" spans="1:16" ht="15.75" x14ac:dyDescent="0.25">
      <c r="A59" s="11" t="s">
        <v>141</v>
      </c>
      <c r="B59" s="8" t="s">
        <v>142</v>
      </c>
      <c r="C59" s="6"/>
      <c r="D59" s="4"/>
      <c r="E59" s="4"/>
      <c r="F59" s="4"/>
      <c r="G59" s="4"/>
      <c r="H59" s="4"/>
      <c r="I59" s="4"/>
      <c r="J59" s="4"/>
      <c r="K59" s="4" t="s">
        <v>143</v>
      </c>
      <c r="L59" s="4" t="s">
        <v>143</v>
      </c>
      <c r="M59" s="4" t="s">
        <v>144</v>
      </c>
      <c r="N59" s="4" t="s">
        <v>143</v>
      </c>
      <c r="O59" s="4" t="s">
        <v>144</v>
      </c>
      <c r="P59" s="4" t="s">
        <v>143</v>
      </c>
    </row>
    <row r="60" spans="1:16" ht="31.5" x14ac:dyDescent="0.25">
      <c r="A60" s="11" t="s">
        <v>145</v>
      </c>
      <c r="B60" s="8" t="s">
        <v>146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 t="s">
        <v>138</v>
      </c>
    </row>
    <row r="61" spans="1:16" ht="31.5" x14ac:dyDescent="0.25">
      <c r="A61" s="7" t="s">
        <v>147</v>
      </c>
      <c r="B61" s="13" t="s">
        <v>148</v>
      </c>
      <c r="C61" s="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 t="s">
        <v>135</v>
      </c>
    </row>
    <row r="62" spans="1:16" ht="31.5" x14ac:dyDescent="0.25">
      <c r="A62" s="7" t="s">
        <v>149</v>
      </c>
      <c r="B62" s="13" t="s">
        <v>150</v>
      </c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 t="s">
        <v>133</v>
      </c>
    </row>
    <row r="63" spans="1:16" ht="15.75" x14ac:dyDescent="0.25">
      <c r="A63" s="11" t="s">
        <v>151</v>
      </c>
      <c r="B63" s="8" t="s">
        <v>152</v>
      </c>
      <c r="C63" s="6"/>
      <c r="D63" s="4"/>
      <c r="E63" s="4"/>
      <c r="F63" s="4"/>
      <c r="G63" s="4"/>
      <c r="H63" s="4"/>
      <c r="I63" s="4"/>
      <c r="J63" s="4"/>
      <c r="K63" s="4">
        <v>2</v>
      </c>
      <c r="L63" s="4">
        <v>9</v>
      </c>
      <c r="M63" s="4">
        <v>2</v>
      </c>
      <c r="N63" s="4">
        <v>8.5</v>
      </c>
      <c r="O63" s="4">
        <v>1.5</v>
      </c>
      <c r="P63" s="4">
        <v>0</v>
      </c>
    </row>
    <row r="64" spans="1:16" ht="15.75" customHeight="1" x14ac:dyDescent="0.25">
      <c r="A64" s="93"/>
      <c r="B64" s="93"/>
      <c r="C64" s="93"/>
      <c r="D64" s="93"/>
      <c r="E64" s="93"/>
      <c r="F64" s="84" t="s">
        <v>153</v>
      </c>
      <c r="G64" s="88" t="s">
        <v>154</v>
      </c>
      <c r="H64" s="88"/>
      <c r="I64" s="84"/>
      <c r="J64" s="84"/>
      <c r="K64" s="84">
        <v>11</v>
      </c>
      <c r="L64" s="84">
        <v>12</v>
      </c>
      <c r="M64" s="84">
        <v>11</v>
      </c>
      <c r="N64" s="84">
        <v>11</v>
      </c>
      <c r="O64" s="84">
        <v>11</v>
      </c>
      <c r="P64" s="84">
        <v>9</v>
      </c>
    </row>
    <row r="65" spans="1:16" ht="31.5" customHeight="1" x14ac:dyDescent="0.25">
      <c r="A65" s="86" t="s">
        <v>155</v>
      </c>
      <c r="B65" s="86"/>
      <c r="C65" s="86"/>
      <c r="D65" s="86"/>
      <c r="E65" s="86"/>
      <c r="F65" s="84"/>
      <c r="G65" s="88"/>
      <c r="H65" s="88"/>
      <c r="I65" s="84"/>
      <c r="J65" s="84"/>
      <c r="K65" s="84"/>
      <c r="L65" s="84"/>
      <c r="M65" s="84"/>
      <c r="N65" s="84"/>
      <c r="O65" s="84"/>
      <c r="P65" s="84"/>
    </row>
    <row r="66" spans="1:16" ht="16.5" customHeight="1" x14ac:dyDescent="0.25">
      <c r="A66" s="86"/>
      <c r="B66" s="86"/>
      <c r="C66" s="86"/>
      <c r="D66" s="86"/>
      <c r="E66" s="86"/>
      <c r="F66" s="84"/>
      <c r="G66" s="88" t="s">
        <v>156</v>
      </c>
      <c r="H66" s="88"/>
      <c r="I66" s="13"/>
      <c r="J66" s="13"/>
      <c r="K66" s="4" t="s">
        <v>133</v>
      </c>
      <c r="L66" s="4" t="s">
        <v>134</v>
      </c>
      <c r="M66" s="4" t="s">
        <v>135</v>
      </c>
      <c r="N66" s="13">
        <v>0</v>
      </c>
      <c r="O66" s="13">
        <v>0</v>
      </c>
      <c r="P66" s="13">
        <v>0</v>
      </c>
    </row>
    <row r="67" spans="1:16" ht="25.5" customHeight="1" x14ac:dyDescent="0.25">
      <c r="A67" s="86" t="s">
        <v>146</v>
      </c>
      <c r="B67" s="86"/>
      <c r="C67" s="86"/>
      <c r="D67" s="86"/>
      <c r="E67" s="86"/>
      <c r="F67" s="84"/>
      <c r="G67" s="88" t="s">
        <v>157</v>
      </c>
      <c r="H67" s="88"/>
      <c r="I67" s="13"/>
      <c r="J67" s="13"/>
      <c r="K67" s="13">
        <v>0</v>
      </c>
      <c r="L67" s="13">
        <v>0</v>
      </c>
      <c r="M67" s="13">
        <v>0</v>
      </c>
      <c r="N67" s="4" t="s">
        <v>138</v>
      </c>
      <c r="O67" s="4" t="s">
        <v>133</v>
      </c>
      <c r="P67" s="4" t="s">
        <v>133</v>
      </c>
    </row>
    <row r="68" spans="1:16" ht="25.5" customHeight="1" x14ac:dyDescent="0.25">
      <c r="A68" s="89" t="s">
        <v>158</v>
      </c>
      <c r="B68" s="89"/>
      <c r="C68" s="89"/>
      <c r="D68" s="89"/>
      <c r="E68" s="89"/>
      <c r="F68" s="84"/>
      <c r="G68" s="88" t="s">
        <v>159</v>
      </c>
      <c r="H68" s="88"/>
      <c r="I68" s="13"/>
      <c r="J68" s="13"/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 t="s">
        <v>135</v>
      </c>
    </row>
    <row r="69" spans="1:16" ht="16.5" customHeight="1" x14ac:dyDescent="0.25">
      <c r="A69" s="89" t="s">
        <v>160</v>
      </c>
      <c r="B69" s="89"/>
      <c r="C69" s="89"/>
      <c r="D69" s="89"/>
      <c r="E69" s="89"/>
      <c r="F69" s="84"/>
      <c r="G69" s="88" t="s">
        <v>161</v>
      </c>
      <c r="H69" s="88"/>
      <c r="I69" s="13">
        <v>0</v>
      </c>
      <c r="J69" s="13">
        <v>0</v>
      </c>
      <c r="K69" s="13">
        <v>3</v>
      </c>
      <c r="L69" s="13">
        <v>1</v>
      </c>
      <c r="M69" s="13">
        <v>1</v>
      </c>
      <c r="N69" s="13">
        <v>1</v>
      </c>
      <c r="O69" s="13">
        <v>2</v>
      </c>
      <c r="P69" s="13">
        <v>3</v>
      </c>
    </row>
    <row r="70" spans="1:16" ht="31.5" customHeight="1" x14ac:dyDescent="0.25">
      <c r="A70" s="86" t="s">
        <v>162</v>
      </c>
      <c r="B70" s="86"/>
      <c r="C70" s="86"/>
      <c r="D70" s="86"/>
      <c r="E70" s="86"/>
      <c r="F70" s="84"/>
      <c r="G70" s="88" t="s">
        <v>163</v>
      </c>
      <c r="H70" s="88"/>
      <c r="I70" s="13">
        <v>0</v>
      </c>
      <c r="J70" s="13">
        <v>0</v>
      </c>
      <c r="K70" s="13">
        <v>0</v>
      </c>
      <c r="L70" s="13">
        <v>6</v>
      </c>
      <c r="M70" s="13">
        <v>3</v>
      </c>
      <c r="N70" s="13">
        <v>6</v>
      </c>
      <c r="O70" s="13">
        <v>5</v>
      </c>
      <c r="P70" s="13">
        <v>5</v>
      </c>
    </row>
    <row r="71" spans="1:16" ht="31.5" customHeight="1" x14ac:dyDescent="0.25">
      <c r="A71" s="87" t="s">
        <v>164</v>
      </c>
      <c r="B71" s="87"/>
      <c r="C71" s="87"/>
      <c r="D71" s="87"/>
      <c r="E71" s="87"/>
      <c r="F71" s="84"/>
      <c r="G71" s="88" t="s">
        <v>165</v>
      </c>
      <c r="H71" s="88"/>
      <c r="I71" s="13"/>
      <c r="J71" s="13"/>
      <c r="K71" s="13"/>
      <c r="L71" s="13"/>
      <c r="M71" s="13"/>
      <c r="N71" s="13"/>
      <c r="O71" s="13"/>
      <c r="P71" s="13"/>
    </row>
  </sheetData>
  <mergeCells count="57">
    <mergeCell ref="G70:H70"/>
    <mergeCell ref="A66:E66"/>
    <mergeCell ref="A68:E68"/>
    <mergeCell ref="G68:H68"/>
    <mergeCell ref="A67:E67"/>
    <mergeCell ref="O2:P2"/>
    <mergeCell ref="K2:L2"/>
    <mergeCell ref="G69:H69"/>
    <mergeCell ref="C1:C4"/>
    <mergeCell ref="C22:C23"/>
    <mergeCell ref="A65:E65"/>
    <mergeCell ref="A64:E64"/>
    <mergeCell ref="A1:A4"/>
    <mergeCell ref="B1:B4"/>
    <mergeCell ref="E2:E4"/>
    <mergeCell ref="D2:D4"/>
    <mergeCell ref="C44:C45"/>
    <mergeCell ref="G64:H65"/>
    <mergeCell ref="I1:P1"/>
    <mergeCell ref="J22:J23"/>
    <mergeCell ref="F2:H2"/>
    <mergeCell ref="I3:I4"/>
    <mergeCell ref="J3:J4"/>
    <mergeCell ref="G3:H3"/>
    <mergeCell ref="D1:H1"/>
    <mergeCell ref="M2:N2"/>
    <mergeCell ref="F3:F4"/>
    <mergeCell ref="I2:J2"/>
    <mergeCell ref="M64:M65"/>
    <mergeCell ref="J64:J65"/>
    <mergeCell ref="P64:P65"/>
    <mergeCell ref="P22:P23"/>
    <mergeCell ref="N22:N23"/>
    <mergeCell ref="M22:M23"/>
    <mergeCell ref="O64:O65"/>
    <mergeCell ref="O22:O23"/>
    <mergeCell ref="N64:N65"/>
    <mergeCell ref="L22:L23"/>
    <mergeCell ref="K22:K23"/>
    <mergeCell ref="K64:K65"/>
    <mergeCell ref="L64:L65"/>
    <mergeCell ref="A22:A23"/>
    <mergeCell ref="F64:F71"/>
    <mergeCell ref="I22:I23"/>
    <mergeCell ref="E22:E23"/>
    <mergeCell ref="D22:D23"/>
    <mergeCell ref="B22:B23"/>
    <mergeCell ref="I64:I65"/>
    <mergeCell ref="A70:E70"/>
    <mergeCell ref="F22:F23"/>
    <mergeCell ref="G22:G23"/>
    <mergeCell ref="H22:H23"/>
    <mergeCell ref="A71:E71"/>
    <mergeCell ref="G67:H67"/>
    <mergeCell ref="G66:H66"/>
    <mergeCell ref="A69:E69"/>
    <mergeCell ref="G71:H71"/>
  </mergeCells>
  <phoneticPr fontId="10" type="noConversion"/>
  <pageMargins left="0.39370078740157483" right="0.39370078740157483" top="0.39370078740157483" bottom="0.39370078740157483" header="0" footer="0"/>
  <pageSetup paperSize="9" scale="70" firstPageNumber="0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6" zoomScale="75" zoomScaleNormal="75" workbookViewId="0">
      <selection activeCell="Y45" sqref="Y45"/>
    </sheetView>
  </sheetViews>
  <sheetFormatPr defaultColWidth="8.5703125" defaultRowHeight="15" x14ac:dyDescent="0.25"/>
  <cols>
    <col min="1" max="1" width="15.85546875" customWidth="1"/>
    <col min="2" max="2" width="45.7109375" customWidth="1"/>
    <col min="3" max="3" width="17.5703125" customWidth="1"/>
    <col min="4" max="4" width="12.5703125" customWidth="1"/>
    <col min="5" max="5" width="11.42578125" customWidth="1"/>
    <col min="6" max="6" width="10.28515625" customWidth="1"/>
    <col min="7" max="7" width="10" customWidth="1"/>
    <col min="8" max="8" width="10.7109375" customWidth="1"/>
    <col min="9" max="9" width="10.5703125" customWidth="1"/>
    <col min="10" max="10" width="10.85546875" customWidth="1"/>
    <col min="11" max="11" width="10.7109375" customWidth="1"/>
    <col min="12" max="12" width="9.85546875" customWidth="1"/>
    <col min="13" max="14" width="10.7109375" customWidth="1"/>
    <col min="15" max="15" width="10.5703125" customWidth="1"/>
    <col min="16" max="16" width="10.42578125" customWidth="1"/>
  </cols>
  <sheetData>
    <row r="1" spans="1:16" ht="19.5" customHeight="1" thickBot="1" x14ac:dyDescent="0.35">
      <c r="B1" s="28" t="s">
        <v>198</v>
      </c>
      <c r="C1" s="94" t="s">
        <v>249</v>
      </c>
      <c r="D1" s="95"/>
      <c r="E1" s="95"/>
      <c r="F1" s="95"/>
      <c r="G1" s="95"/>
      <c r="H1" s="95"/>
      <c r="I1" s="95"/>
      <c r="J1" s="95"/>
    </row>
    <row r="2" spans="1:16" ht="33" customHeight="1" thickBot="1" x14ac:dyDescent="0.3">
      <c r="A2" s="85" t="s">
        <v>0</v>
      </c>
      <c r="B2" s="85" t="s">
        <v>1</v>
      </c>
      <c r="C2" s="91" t="s">
        <v>2</v>
      </c>
      <c r="D2" s="85" t="s">
        <v>3</v>
      </c>
      <c r="E2" s="85"/>
      <c r="F2" s="85"/>
      <c r="G2" s="85"/>
      <c r="H2" s="85"/>
      <c r="I2" s="85" t="s">
        <v>4</v>
      </c>
      <c r="J2" s="85"/>
      <c r="K2" s="85"/>
      <c r="L2" s="85"/>
      <c r="M2" s="85"/>
      <c r="N2" s="85"/>
      <c r="O2" s="85"/>
      <c r="P2" s="85"/>
    </row>
    <row r="3" spans="1:16" ht="16.5" customHeight="1" thickBot="1" x14ac:dyDescent="0.3">
      <c r="A3" s="85"/>
      <c r="B3" s="85"/>
      <c r="C3" s="91"/>
      <c r="D3" s="90" t="s">
        <v>5</v>
      </c>
      <c r="E3" s="90" t="s">
        <v>6</v>
      </c>
      <c r="F3" s="85" t="s">
        <v>7</v>
      </c>
      <c r="G3" s="85"/>
      <c r="H3" s="85"/>
      <c r="I3" s="96" t="s">
        <v>8</v>
      </c>
      <c r="J3" s="96"/>
      <c r="K3" s="96" t="s">
        <v>9</v>
      </c>
      <c r="L3" s="96"/>
      <c r="M3" s="85" t="s">
        <v>10</v>
      </c>
      <c r="N3" s="85"/>
      <c r="O3" s="85" t="s">
        <v>166</v>
      </c>
      <c r="P3" s="85"/>
    </row>
    <row r="4" spans="1:16" ht="16.5" customHeight="1" thickBot="1" x14ac:dyDescent="0.3">
      <c r="A4" s="85"/>
      <c r="B4" s="85"/>
      <c r="C4" s="91"/>
      <c r="D4" s="90"/>
      <c r="E4" s="90"/>
      <c r="F4" s="90" t="s">
        <v>12</v>
      </c>
      <c r="G4" s="85" t="s">
        <v>13</v>
      </c>
      <c r="H4" s="85"/>
      <c r="I4" s="23" t="s">
        <v>167</v>
      </c>
      <c r="J4" s="24" t="s">
        <v>168</v>
      </c>
      <c r="K4" s="1" t="s">
        <v>16</v>
      </c>
      <c r="L4" s="19" t="s">
        <v>17</v>
      </c>
      <c r="M4" s="19" t="s">
        <v>18</v>
      </c>
      <c r="N4" s="19" t="s">
        <v>169</v>
      </c>
      <c r="O4" s="19" t="s">
        <v>170</v>
      </c>
      <c r="P4" s="19" t="s">
        <v>171</v>
      </c>
    </row>
    <row r="5" spans="1:16" ht="81" customHeight="1" thickBot="1" x14ac:dyDescent="0.3">
      <c r="A5" s="85"/>
      <c r="B5" s="85"/>
      <c r="C5" s="91"/>
      <c r="D5" s="90"/>
      <c r="E5" s="90"/>
      <c r="F5" s="90"/>
      <c r="G5" s="25" t="s">
        <v>199</v>
      </c>
      <c r="H5" s="29" t="s">
        <v>200</v>
      </c>
      <c r="I5" s="1" t="s">
        <v>192</v>
      </c>
      <c r="J5" s="24" t="s">
        <v>193</v>
      </c>
      <c r="K5" s="4" t="s">
        <v>242</v>
      </c>
      <c r="L5" s="4" t="s">
        <v>243</v>
      </c>
      <c r="M5" s="4" t="s">
        <v>194</v>
      </c>
      <c r="N5" s="4" t="s">
        <v>195</v>
      </c>
      <c r="O5" s="4" t="s">
        <v>196</v>
      </c>
      <c r="P5" s="4" t="s">
        <v>197</v>
      </c>
    </row>
    <row r="6" spans="1:16" ht="16.5" thickBot="1" x14ac:dyDescent="0.3">
      <c r="A6" s="39">
        <v>1</v>
      </c>
      <c r="B6" s="2">
        <v>2</v>
      </c>
      <c r="C6" s="33">
        <v>3</v>
      </c>
      <c r="D6" s="2">
        <v>4</v>
      </c>
      <c r="E6" s="2">
        <v>5</v>
      </c>
      <c r="F6" s="2">
        <v>6</v>
      </c>
      <c r="G6" s="2">
        <v>7</v>
      </c>
      <c r="H6" s="37">
        <v>8</v>
      </c>
      <c r="I6" s="37">
        <v>9</v>
      </c>
      <c r="J6" s="37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ht="28.5" customHeight="1" thickBot="1" x14ac:dyDescent="0.3">
      <c r="A7" s="59" t="s">
        <v>172</v>
      </c>
      <c r="B7" s="60" t="s">
        <v>191</v>
      </c>
      <c r="C7" s="61" t="s">
        <v>255</v>
      </c>
      <c r="D7" s="62">
        <f>SUM(D8,D17)</f>
        <v>2106</v>
      </c>
      <c r="E7" s="59">
        <f>SUM(E8,E17)</f>
        <v>702</v>
      </c>
      <c r="F7" s="59">
        <f>SUM(F8,F17)</f>
        <v>1404</v>
      </c>
      <c r="G7" s="59">
        <f>SUM(G8,G17)</f>
        <v>526</v>
      </c>
      <c r="H7" s="63"/>
      <c r="I7" s="59">
        <f>SUM(I8,I17)</f>
        <v>576</v>
      </c>
      <c r="J7" s="59">
        <f>SUM(J8,J17)</f>
        <v>828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spans="1:16" ht="27.75" customHeight="1" thickBot="1" x14ac:dyDescent="0.3">
      <c r="A8" s="51" t="s">
        <v>212</v>
      </c>
      <c r="B8" s="52" t="s">
        <v>213</v>
      </c>
      <c r="C8" s="53" t="s">
        <v>253</v>
      </c>
      <c r="D8" s="54">
        <f>D9+D10+D11+D12+D13+D14+D15+D16</f>
        <v>1132</v>
      </c>
      <c r="E8" s="51">
        <f>E9+E10+E11+E12+E13+E14+E15+E16</f>
        <v>378</v>
      </c>
      <c r="F8" s="51">
        <f>F9+F10+F11+F12+F13+F14+F15+F16</f>
        <v>754</v>
      </c>
      <c r="G8" s="51">
        <f>G9+G10+G11+G12+G13+G14+G15+G16</f>
        <v>406</v>
      </c>
      <c r="H8" s="51"/>
      <c r="I8" s="51">
        <f>I9+I10+I11+I12+I13+I14+I15</f>
        <v>300</v>
      </c>
      <c r="J8" s="51">
        <f>J9+J10+J11+J12+J13+J14+J15+J16</f>
        <v>454</v>
      </c>
      <c r="K8" s="51">
        <f>SUM(K9:K15)</f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spans="1:16" ht="21" customHeight="1" thickBot="1" x14ac:dyDescent="0.3">
      <c r="A9" s="5" t="s">
        <v>214</v>
      </c>
      <c r="B9" s="26" t="s">
        <v>39</v>
      </c>
      <c r="C9" s="83" t="s">
        <v>250</v>
      </c>
      <c r="D9" s="4">
        <f t="shared" ref="D9:D15" si="0">SUM(E9:F9)</f>
        <v>176</v>
      </c>
      <c r="E9" s="4">
        <v>59</v>
      </c>
      <c r="F9" s="4">
        <v>117</v>
      </c>
      <c r="G9" s="39">
        <v>117</v>
      </c>
      <c r="H9" s="4"/>
      <c r="I9" s="4">
        <v>48</v>
      </c>
      <c r="J9" s="4">
        <v>69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ht="34.5" customHeight="1" thickBot="1" x14ac:dyDescent="0.3">
      <c r="A10" s="5" t="s">
        <v>215</v>
      </c>
      <c r="B10" s="82" t="s">
        <v>50</v>
      </c>
      <c r="C10" s="79" t="s">
        <v>244</v>
      </c>
      <c r="D10" s="4">
        <f t="shared" si="0"/>
        <v>234</v>
      </c>
      <c r="E10" s="4">
        <v>78</v>
      </c>
      <c r="F10" s="4">
        <v>156</v>
      </c>
      <c r="G10" s="1">
        <v>60</v>
      </c>
      <c r="H10" s="4"/>
      <c r="I10" s="4">
        <v>64</v>
      </c>
      <c r="J10" s="4">
        <v>92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21" customHeight="1" thickBot="1" x14ac:dyDescent="0.3">
      <c r="A11" s="5" t="s">
        <v>216</v>
      </c>
      <c r="B11" s="26" t="s">
        <v>42</v>
      </c>
      <c r="C11" s="6" t="s">
        <v>237</v>
      </c>
      <c r="D11" s="4">
        <f t="shared" si="0"/>
        <v>176</v>
      </c>
      <c r="E11" s="4">
        <v>59</v>
      </c>
      <c r="F11" s="4">
        <v>117</v>
      </c>
      <c r="G11" s="4">
        <v>102</v>
      </c>
      <c r="H11" s="4"/>
      <c r="I11" s="4">
        <v>48</v>
      </c>
      <c r="J11" s="4">
        <v>69</v>
      </c>
      <c r="K11" s="4">
        <v>0</v>
      </c>
      <c r="L11" s="1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18.75" customHeight="1" thickBot="1" x14ac:dyDescent="0.3">
      <c r="A12" s="5" t="s">
        <v>217</v>
      </c>
      <c r="B12" s="26" t="s">
        <v>174</v>
      </c>
      <c r="C12" s="6" t="s">
        <v>173</v>
      </c>
      <c r="D12" s="4">
        <f t="shared" si="0"/>
        <v>105</v>
      </c>
      <c r="E12" s="4">
        <v>35</v>
      </c>
      <c r="F12" s="4">
        <v>70</v>
      </c>
      <c r="G12" s="4">
        <v>20</v>
      </c>
      <c r="H12" s="4"/>
      <c r="I12" s="4">
        <v>32</v>
      </c>
      <c r="J12" s="4">
        <v>38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21" customHeight="1" thickBot="1" x14ac:dyDescent="0.3">
      <c r="A13" s="5" t="s">
        <v>218</v>
      </c>
      <c r="B13" s="26" t="s">
        <v>175</v>
      </c>
      <c r="C13" s="6" t="s">
        <v>176</v>
      </c>
      <c r="D13" s="4">
        <f t="shared" si="0"/>
        <v>117</v>
      </c>
      <c r="E13" s="4">
        <v>39</v>
      </c>
      <c r="F13" s="4">
        <v>78</v>
      </c>
      <c r="G13" s="4">
        <v>70</v>
      </c>
      <c r="H13" s="4"/>
      <c r="I13" s="4">
        <v>32</v>
      </c>
      <c r="J13" s="4">
        <v>46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0.25" customHeight="1" thickBot="1" x14ac:dyDescent="0.3">
      <c r="A14" s="5" t="s">
        <v>219</v>
      </c>
      <c r="B14" s="26" t="s">
        <v>177</v>
      </c>
      <c r="C14" s="6" t="s">
        <v>173</v>
      </c>
      <c r="D14" s="4">
        <v>162</v>
      </c>
      <c r="E14" s="4">
        <v>54</v>
      </c>
      <c r="F14" s="4">
        <v>108</v>
      </c>
      <c r="G14" s="4">
        <v>14</v>
      </c>
      <c r="H14" s="4"/>
      <c r="I14" s="4">
        <v>44</v>
      </c>
      <c r="J14" s="4">
        <v>64</v>
      </c>
      <c r="K14" s="4">
        <v>0</v>
      </c>
      <c r="L14" s="1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20.25" customHeight="1" thickBot="1" x14ac:dyDescent="0.3">
      <c r="A15" s="5" t="s">
        <v>220</v>
      </c>
      <c r="B15" s="26" t="s">
        <v>178</v>
      </c>
      <c r="C15" s="6" t="s">
        <v>173</v>
      </c>
      <c r="D15" s="4">
        <f t="shared" si="0"/>
        <v>108</v>
      </c>
      <c r="E15" s="4">
        <v>36</v>
      </c>
      <c r="F15" s="4">
        <v>72</v>
      </c>
      <c r="G15" s="4">
        <v>15</v>
      </c>
      <c r="H15" s="4"/>
      <c r="I15" s="4">
        <v>32</v>
      </c>
      <c r="J15" s="4">
        <v>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20.25" customHeight="1" thickBot="1" x14ac:dyDescent="0.3">
      <c r="A16" s="5" t="s">
        <v>251</v>
      </c>
      <c r="B16" s="82" t="s">
        <v>252</v>
      </c>
      <c r="C16" s="83" t="s">
        <v>173</v>
      </c>
      <c r="D16" s="4">
        <v>54</v>
      </c>
      <c r="E16" s="4">
        <v>18</v>
      </c>
      <c r="F16" s="4">
        <v>36</v>
      </c>
      <c r="G16" s="4">
        <v>8</v>
      </c>
      <c r="H16" s="4"/>
      <c r="I16" s="4">
        <v>0</v>
      </c>
      <c r="J16" s="4">
        <v>36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7" ht="33" customHeight="1" thickBot="1" x14ac:dyDescent="0.3">
      <c r="A17" s="51" t="s">
        <v>221</v>
      </c>
      <c r="B17" s="52" t="s">
        <v>235</v>
      </c>
      <c r="C17" s="53" t="s">
        <v>254</v>
      </c>
      <c r="D17" s="51">
        <f>SUM(D18:D21)</f>
        <v>974</v>
      </c>
      <c r="E17" s="51">
        <f>SUM(E18:E21)</f>
        <v>324</v>
      </c>
      <c r="F17" s="51">
        <f>SUM(F18:F21)</f>
        <v>650</v>
      </c>
      <c r="G17" s="51">
        <f>SUM(G18:G21)</f>
        <v>120</v>
      </c>
      <c r="H17" s="51"/>
      <c r="I17" s="51">
        <f>SUM(I18:I21)</f>
        <v>276</v>
      </c>
      <c r="J17" s="51">
        <f>SUM(J18:J21)</f>
        <v>374</v>
      </c>
      <c r="K17" s="51">
        <f>SUM(K18:K21)</f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</row>
    <row r="18" spans="1:17" ht="20.25" customHeight="1" thickBot="1" x14ac:dyDescent="0.3">
      <c r="A18" s="48" t="s">
        <v>224</v>
      </c>
      <c r="B18" s="55" t="s">
        <v>222</v>
      </c>
      <c r="C18" s="27" t="s">
        <v>179</v>
      </c>
      <c r="D18" s="1">
        <f>SUM(E18:F18)</f>
        <v>176</v>
      </c>
      <c r="E18" s="4">
        <v>59</v>
      </c>
      <c r="F18" s="4">
        <v>117</v>
      </c>
      <c r="G18" s="45">
        <v>60</v>
      </c>
      <c r="H18" s="4"/>
      <c r="I18" s="4">
        <v>53</v>
      </c>
      <c r="J18" s="4">
        <v>64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7" ht="20.25" customHeight="1" thickBot="1" x14ac:dyDescent="0.3">
      <c r="A19" s="48" t="s">
        <v>225</v>
      </c>
      <c r="B19" s="34" t="s">
        <v>223</v>
      </c>
      <c r="C19" s="6" t="s">
        <v>173</v>
      </c>
      <c r="D19" s="4">
        <f>SUM(E19:F19)</f>
        <v>292</v>
      </c>
      <c r="E19" s="4">
        <v>97</v>
      </c>
      <c r="F19" s="4">
        <v>195</v>
      </c>
      <c r="G19" s="4">
        <v>20</v>
      </c>
      <c r="H19" s="4"/>
      <c r="I19" s="4">
        <v>71</v>
      </c>
      <c r="J19" s="4">
        <v>124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7" ht="18.95" customHeight="1" thickBot="1" x14ac:dyDescent="0.3">
      <c r="A20" s="5" t="s">
        <v>226</v>
      </c>
      <c r="B20" s="34" t="s">
        <v>36</v>
      </c>
      <c r="C20" s="83" t="s">
        <v>176</v>
      </c>
      <c r="D20" s="4">
        <f>SUM(E20:F20)</f>
        <v>292</v>
      </c>
      <c r="E20" s="4">
        <v>97</v>
      </c>
      <c r="F20" s="4">
        <v>195</v>
      </c>
      <c r="G20" s="4">
        <v>20</v>
      </c>
      <c r="H20" s="4"/>
      <c r="I20" s="4">
        <v>91</v>
      </c>
      <c r="J20" s="4">
        <v>104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7" ht="18.75" customHeight="1" thickBot="1" x14ac:dyDescent="0.3">
      <c r="A21" s="5" t="s">
        <v>227</v>
      </c>
      <c r="B21" s="26" t="s">
        <v>228</v>
      </c>
      <c r="C21" s="79" t="s">
        <v>173</v>
      </c>
      <c r="D21" s="4">
        <f>SUM(E21:F21)</f>
        <v>214</v>
      </c>
      <c r="E21" s="4">
        <v>71</v>
      </c>
      <c r="F21" s="4">
        <v>143</v>
      </c>
      <c r="G21" s="4">
        <v>20</v>
      </c>
      <c r="H21" s="4"/>
      <c r="I21" s="4">
        <v>61</v>
      </c>
      <c r="J21" s="4">
        <v>82</v>
      </c>
      <c r="K21" s="4">
        <v>0</v>
      </c>
      <c r="L21" s="4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7" ht="21" customHeight="1" thickBot="1" x14ac:dyDescent="0.3">
      <c r="A22" s="39" t="s">
        <v>231</v>
      </c>
      <c r="B22" s="56" t="s">
        <v>232</v>
      </c>
      <c r="C22" s="33"/>
      <c r="D22" s="2"/>
      <c r="E22" s="2"/>
      <c r="F22" s="2"/>
      <c r="G22" s="2"/>
      <c r="H22" s="2"/>
      <c r="I22" s="2"/>
      <c r="J22" s="2"/>
      <c r="K22" s="2"/>
      <c r="L22" s="2"/>
      <c r="M22" s="57"/>
      <c r="N22" s="57"/>
      <c r="O22" s="57"/>
      <c r="P22" s="57"/>
    </row>
    <row r="23" spans="1:17" ht="35.25" customHeight="1" thickBot="1" x14ac:dyDescent="0.3">
      <c r="A23" s="63"/>
      <c r="B23" s="66" t="s">
        <v>229</v>
      </c>
      <c r="C23" s="61" t="s">
        <v>248</v>
      </c>
      <c r="D23" s="59">
        <f>SUM(D24,D30,D34)</f>
        <v>4644</v>
      </c>
      <c r="E23" s="59">
        <f>E24+E30+E34</f>
        <v>1548</v>
      </c>
      <c r="F23" s="59">
        <f>F24+F30+F34</f>
        <v>3096</v>
      </c>
      <c r="G23" s="59">
        <f>SUM(G24,G30,G34)</f>
        <v>2064</v>
      </c>
      <c r="H23" s="59">
        <f>SUM(H24,H30,H34)</f>
        <v>60</v>
      </c>
      <c r="I23" s="63"/>
      <c r="J23" s="63"/>
      <c r="K23" s="59">
        <f t="shared" ref="K23:P23" si="1">SUM(K24,K30,K34)</f>
        <v>450</v>
      </c>
      <c r="L23" s="59">
        <f t="shared" si="1"/>
        <v>666</v>
      </c>
      <c r="M23" s="59">
        <f t="shared" si="1"/>
        <v>432</v>
      </c>
      <c r="N23" s="59">
        <f t="shared" si="1"/>
        <v>648</v>
      </c>
      <c r="O23" s="59">
        <f t="shared" si="1"/>
        <v>432</v>
      </c>
      <c r="P23" s="59">
        <f t="shared" si="1"/>
        <v>468</v>
      </c>
    </row>
    <row r="24" spans="1:17" ht="35.25" customHeight="1" thickBot="1" x14ac:dyDescent="0.3">
      <c r="A24" s="51" t="s">
        <v>29</v>
      </c>
      <c r="B24" s="65" t="s">
        <v>30</v>
      </c>
      <c r="C24" s="53" t="s">
        <v>205</v>
      </c>
      <c r="D24" s="51">
        <f>SUM(D25,D26,D27,D28,D29)</f>
        <v>762</v>
      </c>
      <c r="E24" s="51">
        <f>SUM(E25,E26,E27,E28,E29)</f>
        <v>254</v>
      </c>
      <c r="F24" s="51">
        <f>SUM(F25,F26,F27,F28,F29)</f>
        <v>508</v>
      </c>
      <c r="G24" s="51">
        <f>SUM(G25,G26,G27,G28,G29)</f>
        <v>368</v>
      </c>
      <c r="H24" s="51"/>
      <c r="I24" s="64"/>
      <c r="J24" s="64"/>
      <c r="K24" s="51">
        <f>SUM(K25,K26,K27,K28,K29)</f>
        <v>104</v>
      </c>
      <c r="L24" s="51">
        <f>SUM(L25,L26,L27,L28,L29)</f>
        <v>112</v>
      </c>
      <c r="M24" s="51">
        <f>SUM(M25:M29)</f>
        <v>48</v>
      </c>
      <c r="N24" s="51">
        <f>SUM(N25:N29)</f>
        <v>68</v>
      </c>
      <c r="O24" s="51">
        <f>SUM(O25:O29)</f>
        <v>60</v>
      </c>
      <c r="P24" s="51">
        <f>SUM(P25:P29)</f>
        <v>116</v>
      </c>
    </row>
    <row r="25" spans="1:17" ht="22.5" customHeight="1" thickBot="1" x14ac:dyDescent="0.3">
      <c r="A25" s="5" t="s">
        <v>32</v>
      </c>
      <c r="B25" s="13" t="s">
        <v>33</v>
      </c>
      <c r="C25" s="6" t="s">
        <v>180</v>
      </c>
      <c r="D25" s="4">
        <f>SUM(E25:F25)</f>
        <v>72</v>
      </c>
      <c r="E25" s="4">
        <v>24</v>
      </c>
      <c r="F25" s="4">
        <v>48</v>
      </c>
      <c r="G25" s="4">
        <v>6</v>
      </c>
      <c r="H25" s="45"/>
      <c r="I25" s="46"/>
      <c r="J25" s="46"/>
      <c r="K25" s="45">
        <v>48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</row>
    <row r="26" spans="1:17" ht="20.25" customHeight="1" thickBot="1" x14ac:dyDescent="0.3">
      <c r="A26" s="5" t="s">
        <v>35</v>
      </c>
      <c r="B26" s="13" t="s">
        <v>36</v>
      </c>
      <c r="C26" s="6" t="s">
        <v>176</v>
      </c>
      <c r="D26" s="4">
        <f>SUM(E26:F26)</f>
        <v>72</v>
      </c>
      <c r="E26" s="4">
        <v>24</v>
      </c>
      <c r="F26" s="4">
        <v>48</v>
      </c>
      <c r="G26" s="4"/>
      <c r="H26" s="4"/>
      <c r="I26" s="10"/>
      <c r="J26" s="10"/>
      <c r="K26" s="4">
        <v>0</v>
      </c>
      <c r="L26" s="4">
        <v>48</v>
      </c>
      <c r="M26" s="4">
        <v>0</v>
      </c>
      <c r="N26" s="4">
        <v>0</v>
      </c>
      <c r="O26" s="4">
        <v>0</v>
      </c>
      <c r="P26" s="4">
        <v>0</v>
      </c>
    </row>
    <row r="27" spans="1:17" ht="21" customHeight="1" thickBot="1" x14ac:dyDescent="0.3">
      <c r="A27" s="5" t="s">
        <v>38</v>
      </c>
      <c r="B27" s="13" t="s">
        <v>39</v>
      </c>
      <c r="C27" s="6" t="s">
        <v>40</v>
      </c>
      <c r="D27" s="4">
        <f>SUM(E27:F27)</f>
        <v>172</v>
      </c>
      <c r="E27" s="4"/>
      <c r="F27" s="4">
        <v>172</v>
      </c>
      <c r="G27" s="44">
        <v>172</v>
      </c>
      <c r="H27" s="4"/>
      <c r="I27" s="4"/>
      <c r="J27" s="4"/>
      <c r="K27" s="4">
        <v>28</v>
      </c>
      <c r="L27" s="4">
        <v>32</v>
      </c>
      <c r="M27" s="4">
        <v>24</v>
      </c>
      <c r="N27" s="4">
        <v>34</v>
      </c>
      <c r="O27" s="4">
        <v>30</v>
      </c>
      <c r="P27" s="4">
        <v>24</v>
      </c>
      <c r="Q27" s="38"/>
    </row>
    <row r="28" spans="1:17" ht="20.25" customHeight="1" thickBot="1" x14ac:dyDescent="0.3">
      <c r="A28" s="5" t="s">
        <v>41</v>
      </c>
      <c r="B28" s="13" t="s">
        <v>42</v>
      </c>
      <c r="C28" s="14" t="s">
        <v>238</v>
      </c>
      <c r="D28" s="4">
        <f>SUM(E28:F28)</f>
        <v>344</v>
      </c>
      <c r="E28" s="4">
        <v>172</v>
      </c>
      <c r="F28" s="4">
        <v>172</v>
      </c>
      <c r="G28" s="4">
        <v>170</v>
      </c>
      <c r="H28" s="4"/>
      <c r="I28" s="4"/>
      <c r="J28" s="4"/>
      <c r="K28" s="4">
        <v>28</v>
      </c>
      <c r="L28" s="4">
        <v>32</v>
      </c>
      <c r="M28" s="4">
        <v>24</v>
      </c>
      <c r="N28" s="4">
        <v>34</v>
      </c>
      <c r="O28" s="4">
        <v>30</v>
      </c>
      <c r="P28" s="4">
        <v>24</v>
      </c>
    </row>
    <row r="29" spans="1:17" ht="20.25" customHeight="1" thickBot="1" x14ac:dyDescent="0.3">
      <c r="A29" s="39" t="s">
        <v>44</v>
      </c>
      <c r="B29" s="32" t="s">
        <v>181</v>
      </c>
      <c r="C29" s="33" t="s">
        <v>182</v>
      </c>
      <c r="D29" s="2">
        <f>SUM(E29:F29)</f>
        <v>102</v>
      </c>
      <c r="E29" s="2">
        <v>34</v>
      </c>
      <c r="F29" s="2">
        <v>68</v>
      </c>
      <c r="G29" s="2">
        <v>20</v>
      </c>
      <c r="H29" s="2"/>
      <c r="I29" s="2"/>
      <c r="J29" s="2"/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68</v>
      </c>
    </row>
    <row r="30" spans="1:17" ht="35.25" customHeight="1" thickBot="1" x14ac:dyDescent="0.3">
      <c r="A30" s="51" t="s">
        <v>46</v>
      </c>
      <c r="B30" s="65" t="s">
        <v>47</v>
      </c>
      <c r="C30" s="53" t="s">
        <v>206</v>
      </c>
      <c r="D30" s="51">
        <f>SUM(D32,D31,D33)</f>
        <v>273</v>
      </c>
      <c r="E30" s="51">
        <f>SUM(E31,E32,E33)</f>
        <v>91</v>
      </c>
      <c r="F30" s="51">
        <f>SUM(F31,F32,F33)</f>
        <v>182</v>
      </c>
      <c r="G30" s="51">
        <f>SUM(G31,G32,G33)</f>
        <v>114</v>
      </c>
      <c r="H30" s="51"/>
      <c r="I30" s="64"/>
      <c r="J30" s="64"/>
      <c r="K30" s="51">
        <f t="shared" ref="K30:P30" si="2">SUM(K31:K33)</f>
        <v>48</v>
      </c>
      <c r="L30" s="51">
        <f t="shared" si="2"/>
        <v>30</v>
      </c>
      <c r="M30" s="51">
        <f t="shared" si="2"/>
        <v>24</v>
      </c>
      <c r="N30" s="51">
        <f t="shared" si="2"/>
        <v>46</v>
      </c>
      <c r="O30" s="51">
        <f t="shared" si="2"/>
        <v>0</v>
      </c>
      <c r="P30" s="51">
        <f t="shared" si="2"/>
        <v>34</v>
      </c>
    </row>
    <row r="31" spans="1:17" ht="22.5" customHeight="1" thickBot="1" x14ac:dyDescent="0.3">
      <c r="A31" s="5" t="s">
        <v>49</v>
      </c>
      <c r="B31" s="13" t="s">
        <v>50</v>
      </c>
      <c r="C31" s="6" t="s">
        <v>183</v>
      </c>
      <c r="D31" s="4">
        <f>SUM(E31:F31)</f>
        <v>72</v>
      </c>
      <c r="E31" s="4">
        <v>24</v>
      </c>
      <c r="F31" s="4">
        <v>48</v>
      </c>
      <c r="G31" s="4">
        <v>20</v>
      </c>
      <c r="H31" s="4"/>
      <c r="I31" s="10"/>
      <c r="J31" s="10"/>
      <c r="K31" s="4">
        <v>48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7" ht="24" customHeight="1" thickBot="1" x14ac:dyDescent="0.3">
      <c r="A32" s="5" t="s">
        <v>51</v>
      </c>
      <c r="B32" s="13" t="s">
        <v>52</v>
      </c>
      <c r="C32" s="6" t="s">
        <v>40</v>
      </c>
      <c r="D32" s="4">
        <f>SUM(E32:F32)</f>
        <v>51</v>
      </c>
      <c r="E32" s="4">
        <v>17</v>
      </c>
      <c r="F32" s="4">
        <v>34</v>
      </c>
      <c r="G32" s="4">
        <v>4</v>
      </c>
      <c r="H32" s="45"/>
      <c r="I32" s="46"/>
      <c r="J32" s="46"/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34</v>
      </c>
    </row>
    <row r="33" spans="1:16" ht="33.75" customHeight="1" thickBot="1" x14ac:dyDescent="0.3">
      <c r="A33" s="39" t="s">
        <v>53</v>
      </c>
      <c r="B33" s="32" t="s">
        <v>54</v>
      </c>
      <c r="C33" s="33" t="s">
        <v>78</v>
      </c>
      <c r="D33" s="2">
        <f>SUM(E33:F33)</f>
        <v>150</v>
      </c>
      <c r="E33" s="2">
        <v>50</v>
      </c>
      <c r="F33" s="2">
        <v>100</v>
      </c>
      <c r="G33" s="2">
        <v>90</v>
      </c>
      <c r="H33" s="31"/>
      <c r="I33" s="31"/>
      <c r="J33" s="31"/>
      <c r="K33" s="2">
        <v>0</v>
      </c>
      <c r="L33" s="2">
        <v>30</v>
      </c>
      <c r="M33" s="2">
        <v>24</v>
      </c>
      <c r="N33" s="2">
        <v>46</v>
      </c>
      <c r="O33" s="2">
        <v>0</v>
      </c>
      <c r="P33" s="2">
        <v>0</v>
      </c>
    </row>
    <row r="34" spans="1:16" ht="24" customHeight="1" thickBot="1" x14ac:dyDescent="0.3">
      <c r="A34" s="59" t="s">
        <v>56</v>
      </c>
      <c r="B34" s="66" t="s">
        <v>57</v>
      </c>
      <c r="C34" s="61" t="s">
        <v>247</v>
      </c>
      <c r="D34" s="59">
        <f>SUM(D35,D46)</f>
        <v>3609</v>
      </c>
      <c r="E34" s="59">
        <f>SUM(E35,E46)</f>
        <v>1203</v>
      </c>
      <c r="F34" s="59">
        <f>F35+F46</f>
        <v>2406</v>
      </c>
      <c r="G34" s="59">
        <f>SUM(G35,G46)</f>
        <v>1582</v>
      </c>
      <c r="H34" s="59">
        <f>SUM(H35,H46)</f>
        <v>60</v>
      </c>
      <c r="I34" s="63"/>
      <c r="J34" s="63"/>
      <c r="K34" s="59">
        <f t="shared" ref="K34:P34" si="3">SUM(K35,K46)</f>
        <v>298</v>
      </c>
      <c r="L34" s="59">
        <f t="shared" si="3"/>
        <v>524</v>
      </c>
      <c r="M34" s="59">
        <f t="shared" si="3"/>
        <v>360</v>
      </c>
      <c r="N34" s="59">
        <f t="shared" si="3"/>
        <v>534</v>
      </c>
      <c r="O34" s="59">
        <f t="shared" si="3"/>
        <v>372</v>
      </c>
      <c r="P34" s="59">
        <f t="shared" si="3"/>
        <v>318</v>
      </c>
    </row>
    <row r="35" spans="1:16" ht="34.5" customHeight="1" thickBot="1" x14ac:dyDescent="0.3">
      <c r="A35" s="51" t="s">
        <v>58</v>
      </c>
      <c r="B35" s="65" t="s">
        <v>59</v>
      </c>
      <c r="C35" s="53" t="s">
        <v>246</v>
      </c>
      <c r="D35" s="51">
        <f>SUM(D36:D45)</f>
        <v>1464</v>
      </c>
      <c r="E35" s="51">
        <f>SUM(E36:E45)</f>
        <v>488</v>
      </c>
      <c r="F35" s="51">
        <f>SUM(F36:F45)</f>
        <v>976</v>
      </c>
      <c r="G35" s="51">
        <f>SUM(G36:G45)</f>
        <v>586</v>
      </c>
      <c r="H35" s="51"/>
      <c r="I35" s="64"/>
      <c r="J35" s="64"/>
      <c r="K35" s="51">
        <f t="shared" ref="K35:P35" si="4">SUM(K36:K45)</f>
        <v>122</v>
      </c>
      <c r="L35" s="51">
        <f t="shared" si="4"/>
        <v>146</v>
      </c>
      <c r="M35" s="51">
        <f t="shared" si="4"/>
        <v>92</v>
      </c>
      <c r="N35" s="51">
        <f t="shared" si="4"/>
        <v>216</v>
      </c>
      <c r="O35" s="51">
        <f t="shared" si="4"/>
        <v>182</v>
      </c>
      <c r="P35" s="51">
        <f t="shared" si="4"/>
        <v>218</v>
      </c>
    </row>
    <row r="36" spans="1:16" ht="21.75" customHeight="1" thickBot="1" x14ac:dyDescent="0.3">
      <c r="A36" s="4" t="s">
        <v>61</v>
      </c>
      <c r="B36" s="13" t="s">
        <v>62</v>
      </c>
      <c r="C36" s="6" t="s">
        <v>184</v>
      </c>
      <c r="D36" s="4">
        <f t="shared" ref="D36:D45" si="5">SUM(E36:F36)</f>
        <v>135</v>
      </c>
      <c r="E36" s="4">
        <v>45</v>
      </c>
      <c r="F36" s="4">
        <v>90</v>
      </c>
      <c r="G36" s="4">
        <v>40</v>
      </c>
      <c r="H36" s="45"/>
      <c r="I36" s="46"/>
      <c r="J36" s="46"/>
      <c r="K36" s="4">
        <v>0</v>
      </c>
      <c r="L36" s="4">
        <v>90</v>
      </c>
      <c r="M36" s="4">
        <v>0</v>
      </c>
      <c r="N36" s="4">
        <v>0</v>
      </c>
      <c r="O36" s="40">
        <v>0</v>
      </c>
      <c r="P36" s="4">
        <v>0</v>
      </c>
    </row>
    <row r="37" spans="1:16" ht="21.75" customHeight="1" thickBot="1" x14ac:dyDescent="0.3">
      <c r="A37" s="5" t="s">
        <v>64</v>
      </c>
      <c r="B37" s="13" t="s">
        <v>65</v>
      </c>
      <c r="C37" s="80" t="s">
        <v>73</v>
      </c>
      <c r="D37" s="4">
        <f t="shared" si="5"/>
        <v>96</v>
      </c>
      <c r="E37" s="4">
        <v>32</v>
      </c>
      <c r="F37" s="4">
        <v>64</v>
      </c>
      <c r="G37" s="4">
        <v>12</v>
      </c>
      <c r="H37" s="45"/>
      <c r="I37" s="46"/>
      <c r="J37" s="46"/>
      <c r="K37" s="4">
        <v>0</v>
      </c>
      <c r="L37" s="4">
        <v>0</v>
      </c>
      <c r="M37" s="4">
        <v>0</v>
      </c>
      <c r="N37" s="4">
        <v>0</v>
      </c>
      <c r="O37" s="1">
        <v>64</v>
      </c>
      <c r="P37" s="4">
        <v>0</v>
      </c>
    </row>
    <row r="38" spans="1:16" ht="23.25" customHeight="1" thickBot="1" x14ac:dyDescent="0.3">
      <c r="A38" s="37" t="s">
        <v>66</v>
      </c>
      <c r="B38" s="74" t="s">
        <v>67</v>
      </c>
      <c r="C38" s="101" t="s">
        <v>68</v>
      </c>
      <c r="D38" s="37">
        <f t="shared" si="5"/>
        <v>375</v>
      </c>
      <c r="E38" s="37">
        <v>125</v>
      </c>
      <c r="F38" s="37">
        <v>250</v>
      </c>
      <c r="G38" s="37">
        <v>250</v>
      </c>
      <c r="H38" s="37"/>
      <c r="I38" s="4"/>
      <c r="J38" s="4"/>
      <c r="K38" s="37">
        <v>32</v>
      </c>
      <c r="L38" s="37">
        <v>56</v>
      </c>
      <c r="M38" s="37">
        <v>22</v>
      </c>
      <c r="N38" s="37">
        <v>24</v>
      </c>
      <c r="O38" s="37">
        <v>30</v>
      </c>
      <c r="P38" s="37">
        <v>86</v>
      </c>
    </row>
    <row r="39" spans="1:16" ht="21.75" customHeight="1" thickBot="1" x14ac:dyDescent="0.3">
      <c r="A39" s="1" t="s">
        <v>69</v>
      </c>
      <c r="B39" s="18" t="s">
        <v>70</v>
      </c>
      <c r="C39" s="102"/>
      <c r="D39" s="19">
        <f t="shared" si="5"/>
        <v>276</v>
      </c>
      <c r="E39" s="19">
        <v>92</v>
      </c>
      <c r="F39" s="19">
        <v>184</v>
      </c>
      <c r="G39" s="19">
        <v>184</v>
      </c>
      <c r="H39" s="19"/>
      <c r="I39" s="36"/>
      <c r="J39" s="1"/>
      <c r="K39" s="19">
        <v>0</v>
      </c>
      <c r="L39" s="19">
        <v>0</v>
      </c>
      <c r="M39" s="19">
        <v>22</v>
      </c>
      <c r="N39" s="19">
        <v>50</v>
      </c>
      <c r="O39" s="19">
        <v>48</v>
      </c>
      <c r="P39" s="19">
        <v>64</v>
      </c>
    </row>
    <row r="40" spans="1:16" ht="19.5" customHeight="1" thickBot="1" x14ac:dyDescent="0.3">
      <c r="A40" s="5" t="s">
        <v>71</v>
      </c>
      <c r="B40" s="13" t="s">
        <v>72</v>
      </c>
      <c r="C40" s="80" t="s">
        <v>245</v>
      </c>
      <c r="D40" s="4">
        <f t="shared" si="5"/>
        <v>135</v>
      </c>
      <c r="E40" s="4">
        <v>45</v>
      </c>
      <c r="F40" s="4">
        <v>90</v>
      </c>
      <c r="G40" s="4">
        <v>16</v>
      </c>
      <c r="H40" s="4"/>
      <c r="I40" s="35"/>
      <c r="J40" s="1"/>
      <c r="K40" s="4">
        <v>0</v>
      </c>
      <c r="L40" s="4">
        <v>0</v>
      </c>
      <c r="M40" s="4">
        <v>48</v>
      </c>
      <c r="N40" s="4">
        <v>42</v>
      </c>
      <c r="O40" s="4">
        <v>0</v>
      </c>
      <c r="P40" s="4">
        <v>0</v>
      </c>
    </row>
    <row r="41" spans="1:16" ht="22.5" customHeight="1" thickBot="1" x14ac:dyDescent="0.3">
      <c r="A41" s="5" t="s">
        <v>74</v>
      </c>
      <c r="B41" s="13" t="s">
        <v>75</v>
      </c>
      <c r="C41" s="6" t="s">
        <v>34</v>
      </c>
      <c r="D41" s="4">
        <f t="shared" si="5"/>
        <v>135</v>
      </c>
      <c r="E41" s="4">
        <v>45</v>
      </c>
      <c r="F41" s="4">
        <v>90</v>
      </c>
      <c r="G41" s="4">
        <v>4</v>
      </c>
      <c r="H41" s="4"/>
      <c r="I41" s="19"/>
      <c r="J41" s="19"/>
      <c r="K41" s="4">
        <v>90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21.75" customHeight="1" thickBot="1" x14ac:dyDescent="0.3">
      <c r="A42" s="5" t="s">
        <v>76</v>
      </c>
      <c r="B42" s="13" t="s">
        <v>77</v>
      </c>
      <c r="C42" s="6" t="s">
        <v>55</v>
      </c>
      <c r="D42" s="4">
        <f t="shared" si="5"/>
        <v>102</v>
      </c>
      <c r="E42" s="4">
        <v>34</v>
      </c>
      <c r="F42" s="4">
        <v>68</v>
      </c>
      <c r="G42" s="4">
        <v>20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68</v>
      </c>
      <c r="O42" s="4">
        <v>0</v>
      </c>
      <c r="P42" s="4">
        <v>0</v>
      </c>
    </row>
    <row r="43" spans="1:16" ht="20.25" customHeight="1" thickBot="1" x14ac:dyDescent="0.3">
      <c r="A43" s="5" t="s">
        <v>79</v>
      </c>
      <c r="B43" s="13" t="s">
        <v>80</v>
      </c>
      <c r="C43" s="6" t="s">
        <v>185</v>
      </c>
      <c r="D43" s="4">
        <f t="shared" si="5"/>
        <v>108</v>
      </c>
      <c r="E43" s="4">
        <v>36</v>
      </c>
      <c r="F43" s="4">
        <v>72</v>
      </c>
      <c r="G43" s="4">
        <v>36</v>
      </c>
      <c r="H43" s="4"/>
      <c r="I43" s="4"/>
      <c r="J43" s="4"/>
      <c r="K43" s="4">
        <v>0</v>
      </c>
      <c r="L43" s="4">
        <v>0</v>
      </c>
      <c r="M43" s="4">
        <v>0</v>
      </c>
      <c r="N43" s="4">
        <v>32</v>
      </c>
      <c r="O43" s="4">
        <v>40</v>
      </c>
      <c r="P43" s="4">
        <v>0</v>
      </c>
    </row>
    <row r="44" spans="1:16" ht="21" customHeight="1" thickBot="1" x14ac:dyDescent="0.3">
      <c r="A44" s="5" t="s">
        <v>234</v>
      </c>
      <c r="B44" s="13" t="s">
        <v>83</v>
      </c>
      <c r="C44" s="6" t="s">
        <v>40</v>
      </c>
      <c r="D44" s="4">
        <f t="shared" si="5"/>
        <v>51</v>
      </c>
      <c r="E44" s="4">
        <v>17</v>
      </c>
      <c r="F44" s="4">
        <v>34</v>
      </c>
      <c r="G44" s="4">
        <v>6</v>
      </c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34</v>
      </c>
    </row>
    <row r="45" spans="1:16" ht="24.75" customHeight="1" thickBot="1" x14ac:dyDescent="0.3">
      <c r="A45" s="39" t="s">
        <v>85</v>
      </c>
      <c r="B45" s="32" t="s">
        <v>86</v>
      </c>
      <c r="C45" s="33" t="s">
        <v>233</v>
      </c>
      <c r="D45" s="2">
        <f t="shared" si="5"/>
        <v>51</v>
      </c>
      <c r="E45" s="2">
        <v>17</v>
      </c>
      <c r="F45" s="2">
        <v>34</v>
      </c>
      <c r="G45" s="2">
        <v>18</v>
      </c>
      <c r="H45" s="2"/>
      <c r="I45" s="2"/>
      <c r="J45" s="2"/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34</v>
      </c>
    </row>
    <row r="46" spans="1:16" ht="26.25" customHeight="1" thickBot="1" x14ac:dyDescent="0.3">
      <c r="A46" s="59" t="s">
        <v>87</v>
      </c>
      <c r="B46" s="66" t="s">
        <v>88</v>
      </c>
      <c r="C46" s="61" t="s">
        <v>230</v>
      </c>
      <c r="D46" s="59">
        <f>SUM(D47,D53,D58,D62,D65)</f>
        <v>2145</v>
      </c>
      <c r="E46" s="59">
        <f>E47+E53+E58+E62+E65</f>
        <v>715</v>
      </c>
      <c r="F46" s="59">
        <f>F47+F53+F58+F62+F65</f>
        <v>1430</v>
      </c>
      <c r="G46" s="59">
        <f>SUM(G47,G53,G58,G62,G65)</f>
        <v>996</v>
      </c>
      <c r="H46" s="59">
        <f>SUM(H47,H53,H58,H62,H65)</f>
        <v>60</v>
      </c>
      <c r="I46" s="63"/>
      <c r="J46" s="59"/>
      <c r="K46" s="59">
        <f>SUM(K47,K53,K58,K62,K65)</f>
        <v>176</v>
      </c>
      <c r="L46" s="59">
        <f>SUM(L47,L53,L58,L62,L65)</f>
        <v>378</v>
      </c>
      <c r="M46" s="59">
        <f>SUM(M47,M53,M58,M62,M65)</f>
        <v>268</v>
      </c>
      <c r="N46" s="59">
        <f>SUM(N47,N53,N58,N62,N65)</f>
        <v>318</v>
      </c>
      <c r="O46" s="59">
        <f>SUM(O47,O53,O58,O65,O62)</f>
        <v>190</v>
      </c>
      <c r="P46" s="59">
        <f>SUM(P47,P53,P58,P62,P65)</f>
        <v>100</v>
      </c>
    </row>
    <row r="47" spans="1:16" ht="72" customHeight="1" thickBot="1" x14ac:dyDescent="0.3">
      <c r="A47" s="49" t="s">
        <v>89</v>
      </c>
      <c r="B47" s="8" t="s">
        <v>186</v>
      </c>
      <c r="C47" s="12" t="s">
        <v>207</v>
      </c>
      <c r="D47" s="10">
        <f>SUM(D48:D50)</f>
        <v>879</v>
      </c>
      <c r="E47" s="10">
        <f>E48+E49+E50</f>
        <v>293</v>
      </c>
      <c r="F47" s="10">
        <f>SUM(F48:F50)</f>
        <v>586</v>
      </c>
      <c r="G47" s="10">
        <f>SUM(G48:G50)</f>
        <v>502</v>
      </c>
      <c r="H47" s="10">
        <f>SUM(H48:H50)</f>
        <v>30</v>
      </c>
      <c r="I47" s="4"/>
      <c r="J47" s="4"/>
      <c r="K47" s="10">
        <f>SUM(K48:K50)</f>
        <v>62</v>
      </c>
      <c r="L47" s="10">
        <f>SUM(L48:L50)</f>
        <v>36</v>
      </c>
      <c r="M47" s="10">
        <f>SUM(M48:M50)</f>
        <v>106</v>
      </c>
      <c r="N47" s="10">
        <f>N48+N49+N50</f>
        <v>238</v>
      </c>
      <c r="O47" s="10">
        <f>SUM(O48:O50)</f>
        <v>144</v>
      </c>
      <c r="P47" s="10">
        <f>SUM(P48:P50)</f>
        <v>0</v>
      </c>
    </row>
    <row r="48" spans="1:16" ht="51.75" customHeight="1" thickBot="1" x14ac:dyDescent="0.3">
      <c r="A48" s="5" t="s">
        <v>92</v>
      </c>
      <c r="B48" s="13" t="s">
        <v>93</v>
      </c>
      <c r="C48" s="6" t="s">
        <v>81</v>
      </c>
      <c r="D48" s="4">
        <f>SUM(E48:F48)</f>
        <v>528</v>
      </c>
      <c r="E48" s="4">
        <v>176</v>
      </c>
      <c r="F48" s="4">
        <v>352</v>
      </c>
      <c r="G48" s="4">
        <v>312</v>
      </c>
      <c r="H48" s="4">
        <v>30</v>
      </c>
      <c r="I48" s="4"/>
      <c r="J48" s="4"/>
      <c r="K48" s="4">
        <v>0</v>
      </c>
      <c r="L48" s="4">
        <v>0</v>
      </c>
      <c r="M48" s="4">
        <v>74</v>
      </c>
      <c r="N48" s="4">
        <v>134</v>
      </c>
      <c r="O48" s="4">
        <v>144</v>
      </c>
      <c r="P48" s="4">
        <v>0</v>
      </c>
    </row>
    <row r="49" spans="1:18" ht="24" customHeight="1" thickBot="1" x14ac:dyDescent="0.3">
      <c r="A49" s="5" t="s">
        <v>94</v>
      </c>
      <c r="B49" s="13" t="s">
        <v>95</v>
      </c>
      <c r="C49" s="6" t="s">
        <v>78</v>
      </c>
      <c r="D49" s="4">
        <f>SUM(E49:F49)</f>
        <v>255</v>
      </c>
      <c r="E49" s="4">
        <v>85</v>
      </c>
      <c r="F49" s="4">
        <v>170</v>
      </c>
      <c r="G49" s="4">
        <v>170</v>
      </c>
      <c r="H49" s="4"/>
      <c r="I49" s="10"/>
      <c r="J49" s="10"/>
      <c r="K49" s="4">
        <v>62</v>
      </c>
      <c r="L49" s="4">
        <v>36</v>
      </c>
      <c r="M49" s="4">
        <v>32</v>
      </c>
      <c r="N49" s="4">
        <v>40</v>
      </c>
      <c r="O49" s="4">
        <v>0</v>
      </c>
      <c r="P49" s="4">
        <v>0</v>
      </c>
      <c r="R49" s="38"/>
    </row>
    <row r="50" spans="1:18" ht="38.25" customHeight="1" thickBot="1" x14ac:dyDescent="0.3">
      <c r="A50" s="5" t="s">
        <v>96</v>
      </c>
      <c r="B50" s="13" t="s">
        <v>97</v>
      </c>
      <c r="C50" s="6" t="s">
        <v>78</v>
      </c>
      <c r="D50" s="4">
        <f>SUM(E50:F50)</f>
        <v>96</v>
      </c>
      <c r="E50" s="4">
        <v>32</v>
      </c>
      <c r="F50" s="4">
        <v>64</v>
      </c>
      <c r="G50" s="4">
        <v>20</v>
      </c>
      <c r="H50" s="4"/>
      <c r="I50" s="4"/>
      <c r="J50" s="4"/>
      <c r="K50" s="4">
        <v>0</v>
      </c>
      <c r="L50" s="4">
        <v>0</v>
      </c>
      <c r="M50" s="4">
        <v>0</v>
      </c>
      <c r="N50" s="4">
        <v>64</v>
      </c>
      <c r="O50" s="4">
        <v>0</v>
      </c>
      <c r="P50" s="4">
        <v>0</v>
      </c>
      <c r="R50" s="38"/>
    </row>
    <row r="51" spans="1:18" ht="22.5" customHeight="1" thickBot="1" x14ac:dyDescent="0.3">
      <c r="A51" s="5" t="s">
        <v>98</v>
      </c>
      <c r="B51" s="13" t="s">
        <v>99</v>
      </c>
      <c r="C51" s="81" t="s">
        <v>183</v>
      </c>
      <c r="D51" s="4">
        <f>SUM(E51:F51)</f>
        <v>144</v>
      </c>
      <c r="E51" s="4"/>
      <c r="F51" s="4">
        <v>144</v>
      </c>
      <c r="G51" s="4"/>
      <c r="H51" s="4"/>
      <c r="I51" s="4"/>
      <c r="J51" s="4"/>
      <c r="K51" s="75">
        <v>144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</row>
    <row r="52" spans="1:18" ht="24.75" customHeight="1" thickBot="1" x14ac:dyDescent="0.3">
      <c r="A52" s="39" t="s">
        <v>100</v>
      </c>
      <c r="B52" s="32" t="s">
        <v>101</v>
      </c>
      <c r="C52" s="33" t="s">
        <v>81</v>
      </c>
      <c r="D52" s="2">
        <f>SUM(E52:F52)</f>
        <v>216</v>
      </c>
      <c r="E52" s="2"/>
      <c r="F52" s="2">
        <v>216</v>
      </c>
      <c r="G52" s="2"/>
      <c r="H52" s="2"/>
      <c r="I52" s="2"/>
      <c r="J52" s="2"/>
      <c r="K52" s="77">
        <v>0</v>
      </c>
      <c r="L52" s="77">
        <v>0</v>
      </c>
      <c r="M52" s="77">
        <v>0</v>
      </c>
      <c r="N52" s="77">
        <v>144</v>
      </c>
      <c r="O52" s="77">
        <v>72</v>
      </c>
      <c r="P52" s="77">
        <v>0</v>
      </c>
    </row>
    <row r="53" spans="1:18" ht="49.5" customHeight="1" thickBot="1" x14ac:dyDescent="0.3">
      <c r="A53" s="51" t="s">
        <v>102</v>
      </c>
      <c r="B53" s="69" t="s">
        <v>103</v>
      </c>
      <c r="C53" s="68" t="s">
        <v>208</v>
      </c>
      <c r="D53" s="67">
        <f>SUM(D54:D56)</f>
        <v>684</v>
      </c>
      <c r="E53" s="67">
        <f>SUM(E54:E56)</f>
        <v>228</v>
      </c>
      <c r="F53" s="67">
        <f>SUM(F54:F56)</f>
        <v>456</v>
      </c>
      <c r="G53" s="67">
        <f>SUM(G54:G56)</f>
        <v>282</v>
      </c>
      <c r="H53" s="67">
        <f>SUM(H54:H56)</f>
        <v>30</v>
      </c>
      <c r="I53" s="1"/>
      <c r="J53" s="1"/>
      <c r="K53" s="67">
        <f t="shared" ref="K53:P53" si="6">SUM(K54:K56)</f>
        <v>114</v>
      </c>
      <c r="L53" s="67">
        <f t="shared" si="6"/>
        <v>252</v>
      </c>
      <c r="M53" s="67">
        <f t="shared" si="6"/>
        <v>90</v>
      </c>
      <c r="N53" s="67">
        <f t="shared" si="6"/>
        <v>0</v>
      </c>
      <c r="O53" s="67">
        <f t="shared" si="6"/>
        <v>0</v>
      </c>
      <c r="P53" s="67">
        <f t="shared" si="6"/>
        <v>0</v>
      </c>
    </row>
    <row r="54" spans="1:18" ht="35.25" customHeight="1" thickBot="1" x14ac:dyDescent="0.3">
      <c r="A54" s="5" t="s">
        <v>104</v>
      </c>
      <c r="B54" s="13" t="s">
        <v>187</v>
      </c>
      <c r="C54" s="6" t="s">
        <v>37</v>
      </c>
      <c r="D54" s="4">
        <f>SUM(E54:F54)</f>
        <v>516</v>
      </c>
      <c r="E54" s="4">
        <v>172</v>
      </c>
      <c r="F54" s="4">
        <v>344</v>
      </c>
      <c r="G54" s="4">
        <v>242</v>
      </c>
      <c r="H54" s="4">
        <v>30</v>
      </c>
      <c r="I54" s="10"/>
      <c r="J54" s="10"/>
      <c r="K54" s="4">
        <v>114</v>
      </c>
      <c r="L54" s="4">
        <v>140</v>
      </c>
      <c r="M54" s="4">
        <v>90</v>
      </c>
      <c r="N54" s="4">
        <v>0</v>
      </c>
      <c r="O54" s="4">
        <v>0</v>
      </c>
      <c r="P54" s="4">
        <v>0</v>
      </c>
    </row>
    <row r="55" spans="1:18" ht="33" customHeight="1" thickBot="1" x14ac:dyDescent="0.3">
      <c r="A55" s="5" t="s">
        <v>107</v>
      </c>
      <c r="B55" s="13" t="s">
        <v>108</v>
      </c>
      <c r="C55" s="6" t="s">
        <v>63</v>
      </c>
      <c r="D55" s="4">
        <f>SUM(E55:F55)</f>
        <v>63</v>
      </c>
      <c r="E55" s="4">
        <v>21</v>
      </c>
      <c r="F55" s="4">
        <v>42</v>
      </c>
      <c r="G55" s="4">
        <v>10</v>
      </c>
      <c r="H55" s="4"/>
      <c r="I55" s="46"/>
      <c r="J55" s="46"/>
      <c r="K55" s="4">
        <v>0</v>
      </c>
      <c r="L55" s="4">
        <v>42</v>
      </c>
      <c r="M55" s="4">
        <v>0</v>
      </c>
      <c r="N55" s="4">
        <v>0</v>
      </c>
      <c r="O55" s="4">
        <v>0</v>
      </c>
      <c r="P55" s="4">
        <v>0</v>
      </c>
    </row>
    <row r="56" spans="1:18" ht="19.5" customHeight="1" thickBot="1" x14ac:dyDescent="0.3">
      <c r="A56" s="5" t="s">
        <v>109</v>
      </c>
      <c r="B56" s="13" t="s">
        <v>110</v>
      </c>
      <c r="C56" s="6" t="s">
        <v>63</v>
      </c>
      <c r="D56" s="4">
        <f>SUM(E56:F56)</f>
        <v>105</v>
      </c>
      <c r="E56" s="4">
        <v>35</v>
      </c>
      <c r="F56" s="4">
        <v>70</v>
      </c>
      <c r="G56" s="4">
        <v>30</v>
      </c>
      <c r="H56" s="4"/>
      <c r="I56" s="45"/>
      <c r="J56" s="45"/>
      <c r="K56" s="4">
        <v>0</v>
      </c>
      <c r="L56" s="4">
        <v>70</v>
      </c>
      <c r="M56" s="4">
        <v>0</v>
      </c>
      <c r="N56" s="4">
        <v>0</v>
      </c>
      <c r="O56" s="4">
        <v>0</v>
      </c>
      <c r="P56" s="4">
        <v>0</v>
      </c>
    </row>
    <row r="57" spans="1:18" ht="22.5" customHeight="1" thickBot="1" x14ac:dyDescent="0.3">
      <c r="A57" s="39" t="s">
        <v>111</v>
      </c>
      <c r="B57" s="32" t="s">
        <v>99</v>
      </c>
      <c r="C57" s="33" t="s">
        <v>37</v>
      </c>
      <c r="D57" s="2">
        <f>SUM(E57:F57)</f>
        <v>108</v>
      </c>
      <c r="E57" s="2"/>
      <c r="F57" s="2">
        <v>108</v>
      </c>
      <c r="G57" s="2"/>
      <c r="H57" s="2"/>
      <c r="I57" s="31"/>
      <c r="J57" s="31"/>
      <c r="K57" s="76">
        <v>0</v>
      </c>
      <c r="L57" s="76">
        <v>72</v>
      </c>
      <c r="M57" s="76">
        <v>36</v>
      </c>
      <c r="N57" s="76">
        <v>0</v>
      </c>
      <c r="O57" s="76">
        <v>0</v>
      </c>
      <c r="P57" s="76">
        <v>0</v>
      </c>
    </row>
    <row r="58" spans="1:18" ht="51.75" customHeight="1" thickBot="1" x14ac:dyDescent="0.3">
      <c r="A58" s="51" t="s">
        <v>112</v>
      </c>
      <c r="B58" s="69" t="s">
        <v>188</v>
      </c>
      <c r="C58" s="68" t="s">
        <v>209</v>
      </c>
      <c r="D58" s="67">
        <f>SUM(D59:D60)</f>
        <v>120</v>
      </c>
      <c r="E58" s="67">
        <f>E59+E60</f>
        <v>40</v>
      </c>
      <c r="F58" s="67">
        <f>SUM(F59:F60)</f>
        <v>80</v>
      </c>
      <c r="G58" s="67">
        <f>SUM(G59:G60)</f>
        <v>30</v>
      </c>
      <c r="H58" s="67"/>
      <c r="I58" s="70"/>
      <c r="J58" s="70"/>
      <c r="K58" s="67">
        <f t="shared" ref="K58:P58" si="7">SUM(K59:K60)</f>
        <v>0</v>
      </c>
      <c r="L58" s="67">
        <f t="shared" si="7"/>
        <v>0</v>
      </c>
      <c r="M58" s="67">
        <f t="shared" si="7"/>
        <v>0</v>
      </c>
      <c r="N58" s="67">
        <f t="shared" si="7"/>
        <v>80</v>
      </c>
      <c r="O58" s="67">
        <f t="shared" si="7"/>
        <v>0</v>
      </c>
      <c r="P58" s="67">
        <f t="shared" si="7"/>
        <v>0</v>
      </c>
    </row>
    <row r="59" spans="1:18" ht="38.25" customHeight="1" thickBot="1" x14ac:dyDescent="0.3">
      <c r="A59" s="5" t="s">
        <v>114</v>
      </c>
      <c r="B59" s="13" t="s">
        <v>115</v>
      </c>
      <c r="C59" s="100" t="s">
        <v>78</v>
      </c>
      <c r="D59" s="4">
        <f>SUM(E59:F59)</f>
        <v>48</v>
      </c>
      <c r="E59" s="4">
        <v>16</v>
      </c>
      <c r="F59" s="4">
        <v>32</v>
      </c>
      <c r="G59" s="4">
        <v>10</v>
      </c>
      <c r="H59" s="4"/>
      <c r="I59" s="46"/>
      <c r="J59" s="46"/>
      <c r="K59" s="4">
        <v>0</v>
      </c>
      <c r="L59" s="4">
        <v>0</v>
      </c>
      <c r="M59" s="4">
        <v>0</v>
      </c>
      <c r="N59" s="4">
        <v>32</v>
      </c>
      <c r="O59" s="4">
        <v>0</v>
      </c>
      <c r="P59" s="4">
        <v>0</v>
      </c>
    </row>
    <row r="60" spans="1:18" ht="22.5" customHeight="1" thickBot="1" x14ac:dyDescent="0.3">
      <c r="A60" s="5" t="s">
        <v>116</v>
      </c>
      <c r="B60" s="13" t="s">
        <v>117</v>
      </c>
      <c r="C60" s="100"/>
      <c r="D60" s="4">
        <f>SUM(E60:F60)</f>
        <v>72</v>
      </c>
      <c r="E60" s="4">
        <v>24</v>
      </c>
      <c r="F60" s="4">
        <v>48</v>
      </c>
      <c r="G60" s="4">
        <v>20</v>
      </c>
      <c r="H60" s="4"/>
      <c r="I60" s="46"/>
      <c r="J60" s="46"/>
      <c r="K60" s="4">
        <v>0</v>
      </c>
      <c r="L60" s="4">
        <v>0</v>
      </c>
      <c r="M60" s="4">
        <v>0</v>
      </c>
      <c r="N60" s="4">
        <v>48</v>
      </c>
      <c r="O60" s="4">
        <v>0</v>
      </c>
      <c r="P60" s="4">
        <v>0</v>
      </c>
    </row>
    <row r="61" spans="1:18" ht="22.9" customHeight="1" thickBot="1" x14ac:dyDescent="0.3">
      <c r="A61" s="39" t="s">
        <v>118</v>
      </c>
      <c r="B61" s="32" t="s">
        <v>101</v>
      </c>
      <c r="C61" s="33" t="s">
        <v>55</v>
      </c>
      <c r="D61" s="2">
        <f>SUM(E61:F61)</f>
        <v>72</v>
      </c>
      <c r="E61" s="2"/>
      <c r="F61" s="2">
        <v>72</v>
      </c>
      <c r="G61" s="2"/>
      <c r="H61" s="2"/>
      <c r="I61" s="2"/>
      <c r="J61" s="2"/>
      <c r="K61" s="78">
        <v>0</v>
      </c>
      <c r="L61" s="78">
        <v>0</v>
      </c>
      <c r="M61" s="78">
        <v>0</v>
      </c>
      <c r="N61" s="78">
        <v>72</v>
      </c>
      <c r="O61" s="78">
        <v>0</v>
      </c>
      <c r="P61" s="78">
        <v>0</v>
      </c>
    </row>
    <row r="62" spans="1:18" ht="35.25" customHeight="1" thickBot="1" x14ac:dyDescent="0.3">
      <c r="A62" s="51" t="s">
        <v>119</v>
      </c>
      <c r="B62" s="69" t="s">
        <v>120</v>
      </c>
      <c r="C62" s="68" t="s">
        <v>210</v>
      </c>
      <c r="D62" s="67">
        <f>D63</f>
        <v>219</v>
      </c>
      <c r="E62" s="67">
        <f>E63</f>
        <v>73</v>
      </c>
      <c r="F62" s="67">
        <f>F63</f>
        <v>146</v>
      </c>
      <c r="G62" s="67">
        <f>G63</f>
        <v>20</v>
      </c>
      <c r="H62" s="67"/>
      <c r="I62" s="1"/>
      <c r="J62" s="1"/>
      <c r="K62" s="10">
        <f t="shared" ref="K62:P62" si="8">K63</f>
        <v>0</v>
      </c>
      <c r="L62" s="10">
        <f t="shared" si="8"/>
        <v>0</v>
      </c>
      <c r="M62" s="10">
        <f t="shared" si="8"/>
        <v>0</v>
      </c>
      <c r="N62" s="10">
        <f t="shared" si="8"/>
        <v>0</v>
      </c>
      <c r="O62" s="10">
        <f t="shared" si="8"/>
        <v>46</v>
      </c>
      <c r="P62" s="10">
        <f t="shared" si="8"/>
        <v>100</v>
      </c>
    </row>
    <row r="63" spans="1:18" ht="34.5" customHeight="1" thickBot="1" x14ac:dyDescent="0.3">
      <c r="A63" s="5" t="s">
        <v>121</v>
      </c>
      <c r="B63" s="13" t="s">
        <v>122</v>
      </c>
      <c r="C63" s="6" t="s">
        <v>40</v>
      </c>
      <c r="D63" s="4">
        <f>SUM(E63:F63)</f>
        <v>219</v>
      </c>
      <c r="E63" s="4">
        <v>73</v>
      </c>
      <c r="F63" s="4">
        <v>146</v>
      </c>
      <c r="G63" s="4">
        <v>20</v>
      </c>
      <c r="H63" s="4"/>
      <c r="I63" s="10"/>
      <c r="J63" s="10"/>
      <c r="K63" s="4">
        <v>0</v>
      </c>
      <c r="L63" s="4">
        <v>0</v>
      </c>
      <c r="M63" s="4">
        <v>0</v>
      </c>
      <c r="N63" s="4">
        <v>0</v>
      </c>
      <c r="O63" s="4">
        <v>46</v>
      </c>
      <c r="P63" s="4">
        <v>100</v>
      </c>
    </row>
    <row r="64" spans="1:18" ht="23.25" customHeight="1" thickBot="1" x14ac:dyDescent="0.3">
      <c r="A64" s="39" t="s">
        <v>123</v>
      </c>
      <c r="B64" s="32" t="s">
        <v>101</v>
      </c>
      <c r="C64" s="33" t="s">
        <v>189</v>
      </c>
      <c r="D64" s="2">
        <f>SUM(E64:F64)</f>
        <v>72</v>
      </c>
      <c r="E64" s="2"/>
      <c r="F64" s="2">
        <v>72</v>
      </c>
      <c r="G64" s="2"/>
      <c r="H64" s="2"/>
      <c r="I64" s="2"/>
      <c r="J64" s="2"/>
      <c r="K64" s="77">
        <v>0</v>
      </c>
      <c r="L64" s="77">
        <v>0</v>
      </c>
      <c r="M64" s="77">
        <v>0</v>
      </c>
      <c r="N64" s="77">
        <v>0</v>
      </c>
      <c r="O64" s="77">
        <v>72</v>
      </c>
      <c r="P64" s="77">
        <v>0</v>
      </c>
    </row>
    <row r="65" spans="1:17" ht="54" customHeight="1" thickBot="1" x14ac:dyDescent="0.3">
      <c r="A65" s="51" t="s">
        <v>124</v>
      </c>
      <c r="B65" s="69" t="s">
        <v>125</v>
      </c>
      <c r="C65" s="68" t="s">
        <v>208</v>
      </c>
      <c r="D65" s="67">
        <f>D66</f>
        <v>243</v>
      </c>
      <c r="E65" s="67">
        <f>E66</f>
        <v>81</v>
      </c>
      <c r="F65" s="67">
        <f>F66</f>
        <v>162</v>
      </c>
      <c r="G65" s="67">
        <f>G66</f>
        <v>162</v>
      </c>
      <c r="H65" s="67"/>
      <c r="I65" s="1"/>
      <c r="J65" s="1"/>
      <c r="K65" s="67">
        <f t="shared" ref="K65:P65" si="9">K66</f>
        <v>0</v>
      </c>
      <c r="L65" s="67">
        <f t="shared" si="9"/>
        <v>90</v>
      </c>
      <c r="M65" s="67">
        <f t="shared" si="9"/>
        <v>72</v>
      </c>
      <c r="N65" s="67">
        <f t="shared" si="9"/>
        <v>0</v>
      </c>
      <c r="O65" s="67">
        <f t="shared" si="9"/>
        <v>0</v>
      </c>
      <c r="P65" s="67">
        <f t="shared" si="9"/>
        <v>0</v>
      </c>
    </row>
    <row r="66" spans="1:17" ht="51.75" customHeight="1" thickBot="1" x14ac:dyDescent="0.3">
      <c r="A66" s="5" t="s">
        <v>126</v>
      </c>
      <c r="B66" s="13" t="s">
        <v>190</v>
      </c>
      <c r="C66" s="6" t="s">
        <v>37</v>
      </c>
      <c r="D66" s="4">
        <f>SUM(E66:F66)</f>
        <v>243</v>
      </c>
      <c r="E66" s="4">
        <v>81</v>
      </c>
      <c r="F66" s="4">
        <v>162</v>
      </c>
      <c r="G66" s="4">
        <v>162</v>
      </c>
      <c r="H66" s="4"/>
      <c r="I66" s="10"/>
      <c r="J66" s="10"/>
      <c r="K66" s="4">
        <v>0</v>
      </c>
      <c r="L66" s="4">
        <v>90</v>
      </c>
      <c r="M66" s="4">
        <v>72</v>
      </c>
      <c r="N66" s="4">
        <v>0</v>
      </c>
      <c r="O66" s="4">
        <v>0</v>
      </c>
      <c r="P66" s="4">
        <v>0</v>
      </c>
    </row>
    <row r="67" spans="1:17" ht="21" customHeight="1" thickBot="1" x14ac:dyDescent="0.3">
      <c r="A67" s="5" t="s">
        <v>128</v>
      </c>
      <c r="B67" s="13" t="s">
        <v>99</v>
      </c>
      <c r="C67" s="6" t="s">
        <v>37</v>
      </c>
      <c r="D67" s="4">
        <f>SUM(E67:F67)</f>
        <v>216</v>
      </c>
      <c r="E67" s="4"/>
      <c r="F67" s="4">
        <v>216</v>
      </c>
      <c r="G67" s="4"/>
      <c r="H67" s="4"/>
      <c r="I67" s="46"/>
      <c r="J67" s="46"/>
      <c r="K67" s="75">
        <v>0</v>
      </c>
      <c r="L67" s="75">
        <v>108</v>
      </c>
      <c r="M67" s="75">
        <v>108</v>
      </c>
      <c r="N67" s="75">
        <v>0</v>
      </c>
      <c r="O67" s="75">
        <v>0</v>
      </c>
      <c r="P67" s="75">
        <v>0</v>
      </c>
    </row>
    <row r="68" spans="1:17" ht="39.75" customHeight="1" thickBot="1" x14ac:dyDescent="0.3">
      <c r="A68" s="50" t="s">
        <v>201</v>
      </c>
      <c r="B68" s="8" t="s">
        <v>211</v>
      </c>
      <c r="C68" s="6"/>
      <c r="D68" s="10"/>
      <c r="E68" s="10"/>
      <c r="F68" s="10" t="s">
        <v>135</v>
      </c>
      <c r="G68" s="4"/>
      <c r="H68" s="4"/>
      <c r="I68" s="4"/>
      <c r="J68" s="4"/>
      <c r="K68" s="4"/>
      <c r="L68" s="4"/>
      <c r="M68" s="4"/>
      <c r="N68" s="4"/>
      <c r="O68" s="4"/>
      <c r="P68" s="10" t="s">
        <v>135</v>
      </c>
    </row>
    <row r="69" spans="1:17" ht="26.25" customHeight="1" thickBot="1" x14ac:dyDescent="0.3">
      <c r="A69" s="50" t="s">
        <v>202</v>
      </c>
      <c r="B69" s="8" t="s">
        <v>203</v>
      </c>
      <c r="C69" s="6"/>
      <c r="D69" s="4"/>
      <c r="E69" s="4"/>
      <c r="F69" s="10" t="s">
        <v>138</v>
      </c>
      <c r="G69" s="4"/>
      <c r="H69" s="4"/>
      <c r="I69" s="4"/>
      <c r="J69" s="4"/>
      <c r="K69" s="4"/>
      <c r="L69" s="4"/>
      <c r="M69" s="4"/>
      <c r="N69" s="4"/>
      <c r="O69" s="4"/>
      <c r="P69" s="10" t="s">
        <v>138</v>
      </c>
    </row>
    <row r="70" spans="1:17" ht="28.5" customHeight="1" thickBot="1" x14ac:dyDescent="0.3">
      <c r="A70" s="47"/>
      <c r="B70" s="42" t="s">
        <v>153</v>
      </c>
      <c r="C70" s="43" t="s">
        <v>256</v>
      </c>
      <c r="D70" s="41">
        <f>SUM(D7,D23)</f>
        <v>6750</v>
      </c>
      <c r="E70" s="41">
        <f>SUM(E7,E23)</f>
        <v>2250</v>
      </c>
      <c r="F70" s="41">
        <f>SUM(F7,F23)</f>
        <v>4500</v>
      </c>
      <c r="G70" s="41">
        <f>SUM(G7,G23)</f>
        <v>2590</v>
      </c>
      <c r="H70" s="41">
        <f>H23</f>
        <v>60</v>
      </c>
      <c r="I70" s="41">
        <f>I7</f>
        <v>576</v>
      </c>
      <c r="J70" s="41">
        <f>J7</f>
        <v>828</v>
      </c>
      <c r="K70" s="41">
        <f t="shared" ref="K70:P70" si="10">K23</f>
        <v>450</v>
      </c>
      <c r="L70" s="41">
        <f t="shared" si="10"/>
        <v>666</v>
      </c>
      <c r="M70" s="41">
        <f t="shared" si="10"/>
        <v>432</v>
      </c>
      <c r="N70" s="41">
        <f t="shared" si="10"/>
        <v>648</v>
      </c>
      <c r="O70" s="41">
        <f t="shared" si="10"/>
        <v>432</v>
      </c>
      <c r="P70" s="41">
        <f t="shared" si="10"/>
        <v>468</v>
      </c>
    </row>
    <row r="71" spans="1:17" ht="26.25" customHeight="1" thickBot="1" x14ac:dyDescent="0.3">
      <c r="A71" s="97" t="s">
        <v>204</v>
      </c>
      <c r="B71" s="98"/>
      <c r="C71" s="98"/>
      <c r="D71" s="98"/>
      <c r="E71" s="99"/>
      <c r="F71" s="84" t="s">
        <v>153</v>
      </c>
      <c r="G71" s="103" t="s">
        <v>154</v>
      </c>
      <c r="H71" s="110"/>
      <c r="I71" s="72">
        <v>11</v>
      </c>
      <c r="J71" s="73">
        <v>11</v>
      </c>
      <c r="K71" s="71">
        <v>8</v>
      </c>
      <c r="L71" s="71">
        <v>11</v>
      </c>
      <c r="M71" s="71">
        <v>10</v>
      </c>
      <c r="N71" s="71">
        <v>12</v>
      </c>
      <c r="O71" s="71">
        <v>7</v>
      </c>
      <c r="P71" s="71">
        <v>9</v>
      </c>
    </row>
    <row r="72" spans="1:17" ht="31.5" customHeight="1" thickBot="1" x14ac:dyDescent="0.3">
      <c r="A72" s="97"/>
      <c r="B72" s="98"/>
      <c r="C72" s="98"/>
      <c r="D72" s="98"/>
      <c r="E72" s="99"/>
      <c r="F72" s="84"/>
      <c r="G72" s="84" t="s">
        <v>156</v>
      </c>
      <c r="H72" s="103"/>
      <c r="I72" s="1">
        <v>0</v>
      </c>
      <c r="J72" s="1">
        <v>0</v>
      </c>
      <c r="K72" s="58">
        <v>4</v>
      </c>
      <c r="L72" s="45">
        <v>5</v>
      </c>
      <c r="M72" s="45">
        <v>4</v>
      </c>
      <c r="N72" s="45">
        <v>0</v>
      </c>
      <c r="O72" s="45">
        <v>0</v>
      </c>
      <c r="P72" s="45">
        <v>0</v>
      </c>
    </row>
    <row r="73" spans="1:17" ht="33" customHeight="1" thickBot="1" x14ac:dyDescent="0.3">
      <c r="A73" s="107" t="s">
        <v>203</v>
      </c>
      <c r="B73" s="108"/>
      <c r="C73" s="108"/>
      <c r="D73" s="108"/>
      <c r="E73" s="109"/>
      <c r="F73" s="84"/>
      <c r="G73" s="84" t="s">
        <v>157</v>
      </c>
      <c r="H73" s="103"/>
      <c r="I73" s="1">
        <v>0</v>
      </c>
      <c r="J73" s="1">
        <v>0</v>
      </c>
      <c r="K73" s="58">
        <v>0</v>
      </c>
      <c r="L73" s="45">
        <v>0</v>
      </c>
      <c r="M73" s="45">
        <v>0</v>
      </c>
      <c r="N73" s="45">
        <v>6</v>
      </c>
      <c r="O73" s="45">
        <v>4</v>
      </c>
      <c r="P73" s="45">
        <v>0</v>
      </c>
    </row>
    <row r="74" spans="1:17" ht="31.5" customHeight="1" thickBot="1" x14ac:dyDescent="0.3">
      <c r="A74" s="97" t="s">
        <v>236</v>
      </c>
      <c r="B74" s="98"/>
      <c r="C74" s="98"/>
      <c r="D74" s="98"/>
      <c r="E74" s="99"/>
      <c r="F74" s="84"/>
      <c r="G74" s="84" t="s">
        <v>159</v>
      </c>
      <c r="H74" s="84"/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4</v>
      </c>
    </row>
    <row r="75" spans="1:17" ht="25.5" customHeight="1" thickBot="1" x14ac:dyDescent="0.3">
      <c r="A75" s="97" t="s">
        <v>239</v>
      </c>
      <c r="B75" s="98"/>
      <c r="C75" s="98"/>
      <c r="D75" s="98"/>
      <c r="E75" s="99"/>
      <c r="F75" s="84"/>
      <c r="G75" s="84" t="s">
        <v>161</v>
      </c>
      <c r="H75" s="84"/>
      <c r="I75" s="4">
        <v>2</v>
      </c>
      <c r="J75" s="4">
        <v>3</v>
      </c>
      <c r="K75" s="4">
        <v>1</v>
      </c>
      <c r="L75" s="4">
        <v>1</v>
      </c>
      <c r="M75" s="4">
        <v>2</v>
      </c>
      <c r="N75" s="4">
        <v>2</v>
      </c>
      <c r="O75" s="4">
        <v>2</v>
      </c>
      <c r="P75" s="4">
        <v>2</v>
      </c>
      <c r="Q75" s="38"/>
    </row>
    <row r="76" spans="1:17" ht="22.5" customHeight="1" thickBot="1" x14ac:dyDescent="0.3">
      <c r="A76" s="97" t="s">
        <v>240</v>
      </c>
      <c r="B76" s="98"/>
      <c r="C76" s="98"/>
      <c r="D76" s="98"/>
      <c r="E76" s="99"/>
      <c r="F76" s="84"/>
      <c r="G76" s="84" t="s">
        <v>163</v>
      </c>
      <c r="H76" s="84"/>
      <c r="I76" s="4">
        <v>0</v>
      </c>
      <c r="J76" s="4">
        <v>8</v>
      </c>
      <c r="K76" s="4">
        <v>3</v>
      </c>
      <c r="L76" s="4">
        <v>3</v>
      </c>
      <c r="M76" s="4">
        <v>3</v>
      </c>
      <c r="N76" s="4">
        <v>6</v>
      </c>
      <c r="O76" s="45">
        <v>4</v>
      </c>
      <c r="P76" s="45">
        <v>6</v>
      </c>
    </row>
    <row r="77" spans="1:17" ht="31.5" customHeight="1" thickBot="1" x14ac:dyDescent="0.3">
      <c r="A77" s="104" t="s">
        <v>241</v>
      </c>
      <c r="B77" s="105"/>
      <c r="C77" s="105"/>
      <c r="D77" s="105"/>
      <c r="E77" s="106"/>
      <c r="F77" s="84"/>
      <c r="G77" s="84" t="s">
        <v>165</v>
      </c>
      <c r="H77" s="84"/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</sheetData>
  <mergeCells count="32">
    <mergeCell ref="G72:H72"/>
    <mergeCell ref="A74:E74"/>
    <mergeCell ref="G74:H74"/>
    <mergeCell ref="G75:H75"/>
    <mergeCell ref="A75:E75"/>
    <mergeCell ref="F71:F77"/>
    <mergeCell ref="G76:H76"/>
    <mergeCell ref="A77:E77"/>
    <mergeCell ref="A72:E72"/>
    <mergeCell ref="G77:H77"/>
    <mergeCell ref="A73:E73"/>
    <mergeCell ref="G73:H73"/>
    <mergeCell ref="A76:E76"/>
    <mergeCell ref="G71:H71"/>
    <mergeCell ref="A2:A5"/>
    <mergeCell ref="B2:B5"/>
    <mergeCell ref="A71:E71"/>
    <mergeCell ref="O3:P3"/>
    <mergeCell ref="F4:F5"/>
    <mergeCell ref="G4:H4"/>
    <mergeCell ref="C59:C60"/>
    <mergeCell ref="C38:C39"/>
    <mergeCell ref="C1:J1"/>
    <mergeCell ref="K3:L3"/>
    <mergeCell ref="M3:N3"/>
    <mergeCell ref="I3:J3"/>
    <mergeCell ref="F3:H3"/>
    <mergeCell ref="D3:D5"/>
    <mergeCell ref="E3:E5"/>
    <mergeCell ref="C2:C5"/>
    <mergeCell ref="D2:H2"/>
    <mergeCell ref="I2:P2"/>
  </mergeCells>
  <phoneticPr fontId="10" type="noConversion"/>
  <pageMargins left="0.39370078740157483" right="0.39370078740157483" top="0.39370078740157483" bottom="0.39370078740157483" header="0" footer="0"/>
  <pageSetup paperSize="9" scale="63" firstPageNumber="0" fitToHeight="4" orientation="landscape" r:id="rId1"/>
  <rowBreaks count="2" manualBreakCount="2">
    <brk id="33" max="15" man="1"/>
    <brk id="6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исходник  3 курс 2016-2017</vt:lpstr>
      <vt:lpstr> 1-4 курс 2016-2017</vt:lpstr>
      <vt:lpstr>' 1-4 курс 2016-2017'!Область_печати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0</cp:revision>
  <cp:lastPrinted>2018-05-24T05:50:07Z</cp:lastPrinted>
  <dcterms:created xsi:type="dcterms:W3CDTF">2016-04-22T06:28:16Z</dcterms:created>
  <dcterms:modified xsi:type="dcterms:W3CDTF">2018-05-26T00:45:32Z</dcterms:modified>
  <dc:language>ru-RU</dc:language>
</cp:coreProperties>
</file>