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2,3,4 курс 43.02.01 2015-2016 Организация обслуживания ОП\"/>
    </mc:Choice>
  </mc:AlternateContent>
  <bookViews>
    <workbookView xWindow="0" yWindow="60" windowWidth="15480" windowHeight="8130"/>
  </bookViews>
  <sheets>
    <sheet name="  1-4 курс 2016-2017" sheetId="2" r:id="rId1"/>
  </sheets>
  <definedNames>
    <definedName name="_xlnm.Print_Area" localSheetId="0">'  1-4 курс 2016-2017'!$A$1:$Q$77</definedName>
  </definedNames>
  <calcPr calcId="162913" iterateDelta="1E-4"/>
</workbook>
</file>

<file path=xl/calcChain.xml><?xml version="1.0" encoding="utf-8"?>
<calcChain xmlns="http://schemas.openxmlformats.org/spreadsheetml/2006/main">
  <c r="E7" i="2" l="1"/>
  <c r="J7" i="2"/>
  <c r="J69" i="2" s="1"/>
  <c r="D7" i="2"/>
  <c r="I7" i="2"/>
  <c r="I69" i="2" s="1"/>
  <c r="P63" i="2"/>
  <c r="O63" i="2"/>
  <c r="N63" i="2"/>
  <c r="M63" i="2"/>
  <c r="L63" i="2"/>
  <c r="K63" i="2"/>
  <c r="G63" i="2"/>
  <c r="F63" i="2"/>
  <c r="E63" i="2"/>
  <c r="D63" i="2"/>
  <c r="P56" i="2"/>
  <c r="O56" i="2"/>
  <c r="N56" i="2"/>
  <c r="M56" i="2"/>
  <c r="L56" i="2"/>
  <c r="K56" i="2"/>
  <c r="H56" i="2"/>
  <c r="G56" i="2"/>
  <c r="F56" i="2"/>
  <c r="E56" i="2"/>
  <c r="D56" i="2"/>
  <c r="P29" i="2"/>
  <c r="O29" i="2"/>
  <c r="N29" i="2"/>
  <c r="M29" i="2"/>
  <c r="L29" i="2"/>
  <c r="K29" i="2"/>
  <c r="G29" i="2"/>
  <c r="F29" i="2"/>
  <c r="E29" i="2"/>
  <c r="D29" i="2"/>
  <c r="N59" i="2"/>
  <c r="M59" i="2"/>
  <c r="L59" i="2"/>
  <c r="K59" i="2"/>
  <c r="F59" i="2"/>
  <c r="E59" i="2"/>
  <c r="D59" i="2"/>
  <c r="P51" i="2"/>
  <c r="O51" i="2"/>
  <c r="N51" i="2"/>
  <c r="M51" i="2"/>
  <c r="H51" i="2"/>
  <c r="G51" i="2"/>
  <c r="F51" i="2"/>
  <c r="E51" i="2"/>
  <c r="P45" i="2"/>
  <c r="O45" i="2"/>
  <c r="N45" i="2"/>
  <c r="M45" i="2"/>
  <c r="L45" i="2"/>
  <c r="K45" i="2"/>
  <c r="G45" i="2"/>
  <c r="F45" i="2"/>
  <c r="E45" i="2"/>
  <c r="P32" i="2"/>
  <c r="O32" i="2"/>
  <c r="N32" i="2"/>
  <c r="M32" i="2"/>
  <c r="L32" i="2"/>
  <c r="K32" i="2"/>
  <c r="G32" i="2"/>
  <c r="F32" i="2"/>
  <c r="E32" i="2"/>
  <c r="P23" i="2"/>
  <c r="O23" i="2"/>
  <c r="N23" i="2"/>
  <c r="M23" i="2"/>
  <c r="L23" i="2"/>
  <c r="K23" i="2"/>
  <c r="G23" i="2"/>
  <c r="F23" i="2"/>
  <c r="E23" i="2"/>
  <c r="D23" i="2"/>
  <c r="G59" i="2"/>
  <c r="F55" i="2"/>
  <c r="D52" i="2"/>
  <c r="D51" i="2" s="1"/>
  <c r="D46" i="2"/>
  <c r="D45" i="2" s="1"/>
  <c r="D38" i="2"/>
  <c r="D32" i="2" s="1"/>
  <c r="F44" i="2" l="1"/>
  <c r="F31" i="2" s="1"/>
  <c r="F22" i="2" s="1"/>
  <c r="L44" i="2"/>
  <c r="L31" i="2" s="1"/>
  <c r="L22" i="2" s="1"/>
  <c r="L69" i="2" s="1"/>
  <c r="P44" i="2"/>
  <c r="P31" i="2" s="1"/>
  <c r="P22" i="2" s="1"/>
  <c r="P69" i="2" s="1"/>
  <c r="H44" i="2"/>
  <c r="K44" i="2"/>
  <c r="K31" i="2" s="1"/>
  <c r="M44" i="2"/>
  <c r="E44" i="2"/>
  <c r="E31" i="2" s="1"/>
  <c r="E22" i="2" s="1"/>
  <c r="E69" i="2" s="1"/>
  <c r="F7" i="2"/>
  <c r="F69" i="2" s="1"/>
  <c r="D44" i="2"/>
  <c r="D31" i="2" s="1"/>
  <c r="D22" i="2" s="1"/>
  <c r="D69" i="2" s="1"/>
  <c r="G44" i="2"/>
  <c r="G31" i="2" s="1"/>
  <c r="G22" i="2" s="1"/>
  <c r="N44" i="2"/>
  <c r="N31" i="2" s="1"/>
  <c r="N22" i="2" s="1"/>
  <c r="N69" i="2" s="1"/>
  <c r="G7" i="2"/>
  <c r="K22" i="2"/>
  <c r="K69" i="2" s="1"/>
  <c r="M31" i="2"/>
  <c r="M22" i="2" s="1"/>
  <c r="M69" i="2" s="1"/>
  <c r="O44" i="2"/>
  <c r="O31" i="2" s="1"/>
  <c r="O22" i="2" s="1"/>
  <c r="O69" i="2" s="1"/>
  <c r="G69" i="2" l="1"/>
</calcChain>
</file>

<file path=xl/sharedStrings.xml><?xml version="1.0" encoding="utf-8"?>
<sst xmlns="http://schemas.openxmlformats.org/spreadsheetml/2006/main" count="245" uniqueCount="193">
  <si>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</si>
  <si>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</si>
  <si>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</si>
  <si>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</si>
  <si>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</si>
  <si>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</si>
  <si>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</si>
  <si>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</si>
  <si>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</si>
  <si>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</si>
  <si>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</si>
  <si>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 т.ч.</t>
  </si>
  <si>
    <t>1 сем</t>
  </si>
  <si>
    <t>2 сем.</t>
  </si>
  <si>
    <t>3 сем</t>
  </si>
  <si>
    <t>4 сем</t>
  </si>
  <si>
    <t>5 сем</t>
  </si>
  <si>
    <t>6 сем</t>
  </si>
  <si>
    <t>курсовых работ (проектов)</t>
  </si>
  <si>
    <t>Э, Э</t>
  </si>
  <si>
    <t>Иностранный язык</t>
  </si>
  <si>
    <t>-, ДЗ</t>
  </si>
  <si>
    <t>Математика</t>
  </si>
  <si>
    <t>История</t>
  </si>
  <si>
    <t>Физическая культура</t>
  </si>
  <si>
    <t>Информатика</t>
  </si>
  <si>
    <t>Экономика</t>
  </si>
  <si>
    <t>-, Э</t>
  </si>
  <si>
    <t>Право</t>
  </si>
  <si>
    <t>Естествознание</t>
  </si>
  <si>
    <t>ОГСЭ.00</t>
  </si>
  <si>
    <t>ОГСЭ.01</t>
  </si>
  <si>
    <t>Основы философии</t>
  </si>
  <si>
    <t>ОГСЭ.02</t>
  </si>
  <si>
    <t>ОГСЭ.03</t>
  </si>
  <si>
    <t>ОГСЭ.04</t>
  </si>
  <si>
    <t>Русский язык и культура речи</t>
  </si>
  <si>
    <t>ЕН.00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</si>
  <si>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</si>
  <si>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</si>
  <si>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</si>
  <si>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</si>
  <si>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</si>
  <si>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</si>
  <si>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</si>
  <si>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</si>
  <si>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ОП.03</t>
  </si>
  <si>
    <t>Бухгалтерский учёт</t>
  </si>
  <si>
    <t>ОП.04</t>
  </si>
  <si>
    <t>Документационное обеспечение управления</t>
  </si>
  <si>
    <t>ОП.05</t>
  </si>
  <si>
    <t>Финансы и валютно-финансовые операции организации</t>
  </si>
  <si>
    <t>ОП.06</t>
  </si>
  <si>
    <t>Информационно -коммуникационные технологии в профессиональной деятельности</t>
  </si>
  <si>
    <t>ОП.07</t>
  </si>
  <si>
    <t>Техническое оснащение организаций общественного питания и охрана труда</t>
  </si>
  <si>
    <t>ОП.08</t>
  </si>
  <si>
    <t>Иностранный язык в сфере профессиональной коммуникации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</si>
  <si>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</si>
  <si>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</si>
  <si>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</si>
  <si>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</si>
  <si>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</si>
  <si>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</si>
  <si>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Товароведение продовольственных товаров и продукции общественного питания</t>
  </si>
  <si>
    <t>МДК.01.02</t>
  </si>
  <si>
    <t>Организация и технология производства продукции общественного питания</t>
  </si>
  <si>
    <t>МДК.01.03</t>
  </si>
  <si>
    <t>Физиология питания, санитария и гигиена</t>
  </si>
  <si>
    <t>УП.01</t>
  </si>
  <si>
    <t>Учебная практика</t>
  </si>
  <si>
    <t>ПП.01</t>
  </si>
  <si>
    <t>Практика по профилю специальности</t>
  </si>
  <si>
    <t>ПМ.02</t>
  </si>
  <si>
    <t>Организация обслуживания в организациях общественного питания</t>
  </si>
  <si>
    <t>МДК.02.01</t>
  </si>
  <si>
    <t>МДК.02.02</t>
  </si>
  <si>
    <t>Психология и этика профессиональной деятельности</t>
  </si>
  <si>
    <t>МДК.02.03</t>
  </si>
  <si>
    <t>Менеджмент и управление персоналом в организациях общественного питания</t>
  </si>
  <si>
    <t>ПП.02</t>
  </si>
  <si>
    <t>ПМ.03</t>
  </si>
  <si>
    <t>Маркетинговая деятельность в организациях общественного питания</t>
  </si>
  <si>
    <t>МДК. 03.01</t>
  </si>
  <si>
    <t>Маркетинг в организациях общественного питания</t>
  </si>
  <si>
    <t>ПМ.04</t>
  </si>
  <si>
    <t>Контроль качества продукции и услуг общественного питания</t>
  </si>
  <si>
    <t>МДК.04.01</t>
  </si>
  <si>
    <t>Стандартизация, метрология и подтверждение соответствия</t>
  </si>
  <si>
    <t>МДК.04.02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</si>
  <si>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</si>
  <si>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</si>
  <si>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</si>
  <si>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</si>
  <si>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</si>
  <si>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</si>
  <si>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4н</t>
  </si>
  <si>
    <t>6н</t>
  </si>
  <si>
    <t>ПДП.00</t>
  </si>
  <si>
    <t>ГИА.00</t>
  </si>
  <si>
    <t>Всего</t>
  </si>
  <si>
    <t>дисциплин и МДК</t>
  </si>
  <si>
    <t>Преддипломная практика</t>
  </si>
  <si>
    <t>экзаменов</t>
  </si>
  <si>
    <t>дифф. зачетов</t>
  </si>
  <si>
    <t>зачетов</t>
  </si>
  <si>
    <t>лаораторны и практических  занятий</t>
  </si>
  <si>
    <t>Математика: алгебра, начала математического анализа, геометрия</t>
  </si>
  <si>
    <t>Общий гуманитарный и социально-экономический учебный  цикл</t>
  </si>
  <si>
    <t>Э,-,-,-,-,-,</t>
  </si>
  <si>
    <t>-, ДЗ,-,-,-,</t>
  </si>
  <si>
    <t>-,-,-,-,-,ДЗ</t>
  </si>
  <si>
    <t>з/з/з/з/з/ДЗ</t>
  </si>
  <si>
    <t>-,ДЗ,-,-,-,-,</t>
  </si>
  <si>
    <t>Математический и общий естественнонаучный  учебный цикл</t>
  </si>
  <si>
    <t>-,Э,-,-,-,-,</t>
  </si>
  <si>
    <t>Правовое обеспечение  профессиональной деятельности</t>
  </si>
  <si>
    <t>-,-,Э,-,-,-,</t>
  </si>
  <si>
    <t>-,-,-,-,Э,-,</t>
  </si>
  <si>
    <t>-,-,ДЗ,-,-,-,</t>
  </si>
  <si>
    <t>-,-,-,-,-,Э</t>
  </si>
  <si>
    <t>-,-,-,ДЗ,-,-,</t>
  </si>
  <si>
    <t>Основы предпринимательства в сфере сервиса</t>
  </si>
  <si>
    <t>Способы поиска работы и трудоустройства</t>
  </si>
  <si>
    <t>-,-,-,-,ДЗ,-,</t>
  </si>
  <si>
    <t>Специфика работы официантов</t>
  </si>
  <si>
    <t xml:space="preserve">ОП.10 </t>
  </si>
  <si>
    <t xml:space="preserve">Всего </t>
  </si>
  <si>
    <t>Наименование   учебных циклов, разделов, дисциплин, МДК,   профессиональных модулей, практик</t>
  </si>
  <si>
    <t>Общеобразовательный учебный цикл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</si>
  <si>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одного обучающегося на каждый учебный год </t>
    </r>
  </si>
  <si>
    <t>Государственная итоговая аттестация</t>
  </si>
  <si>
    <t xml:space="preserve"> Программа базовой подготовки</t>
  </si>
  <si>
    <t>-,Эк,-,-,-,-,</t>
  </si>
  <si>
    <t>-,-,-,-,-,Эк</t>
  </si>
  <si>
    <t>-,-,-,-,Эк,-,</t>
  </si>
  <si>
    <t>-,-,-,Эк,-,-,</t>
  </si>
  <si>
    <t xml:space="preserve">ОГСЭ.05 </t>
  </si>
  <si>
    <t>производственная практика</t>
  </si>
  <si>
    <t>учебная практика</t>
  </si>
  <si>
    <t>Организация питания в организациях общественного питания</t>
  </si>
  <si>
    <t>2. План учебного процесса</t>
  </si>
  <si>
    <t>ОДБ.00</t>
  </si>
  <si>
    <t>О.00</t>
  </si>
  <si>
    <t>Базовые дисциплины</t>
  </si>
  <si>
    <t>Русский язык</t>
  </si>
  <si>
    <t>Литература</t>
  </si>
  <si>
    <t>ОДБ.01</t>
  </si>
  <si>
    <t>ОДБ.02</t>
  </si>
  <si>
    <t>ОДБ.03</t>
  </si>
  <si>
    <t>ОДБ.05</t>
  </si>
  <si>
    <t>ОДБ.06</t>
  </si>
  <si>
    <t>ОДБ.07</t>
  </si>
  <si>
    <t>ОДУ.00</t>
  </si>
  <si>
    <t>ОДУ.01</t>
  </si>
  <si>
    <t>ОДУ.02</t>
  </si>
  <si>
    <t>ОДУ.04</t>
  </si>
  <si>
    <t>ОП.11</t>
  </si>
  <si>
    <t>ИП</t>
  </si>
  <si>
    <t>Индивидуальный проект</t>
  </si>
  <si>
    <t>Обязательная и вариативная часть учебных  циклов</t>
  </si>
  <si>
    <t>3Э/2ДЗ</t>
  </si>
  <si>
    <t xml:space="preserve"> 1ДЗ</t>
  </si>
  <si>
    <t>1Э/3ДЗ</t>
  </si>
  <si>
    <t>Учебные дисциплины на углубленном уровне изучения</t>
  </si>
  <si>
    <t>16 нед.     576  ч.</t>
  </si>
  <si>
    <t>23 нед.     828 ч.</t>
  </si>
  <si>
    <t>16нед.         576 ч.</t>
  </si>
  <si>
    <t>12 нед.        432 ч.</t>
  </si>
  <si>
    <t>11 нед.         396 ч.</t>
  </si>
  <si>
    <t>11,5 нед.          414 ч.</t>
  </si>
  <si>
    <t>16 нед.           576 ч.</t>
  </si>
  <si>
    <t>16,5 нед.        594 ч.</t>
  </si>
  <si>
    <t>Производственная практика (преддипломная )</t>
  </si>
  <si>
    <t>ПП.03</t>
  </si>
  <si>
    <t>Выпускная квалификационная работа  (Дипломная работа)</t>
  </si>
  <si>
    <t>Выполнение  выпускной квалификационной работы  с  18.05.2020 г.  по  14.06.2020г.  (всего 4 нед.)</t>
  </si>
  <si>
    <t>Защита  выпускной квалификационной работы с 15.06.2020г.  по 28.06.2020 г. (всего 2 недели)</t>
  </si>
  <si>
    <t>2Э/5ДЗ</t>
  </si>
  <si>
    <t>117</t>
  </si>
  <si>
    <t>64</t>
  </si>
  <si>
    <t>48</t>
  </si>
  <si>
    <t>ОУД.04</t>
  </si>
  <si>
    <t>з/ ДЗ</t>
  </si>
  <si>
    <t>Основы безопасности жизнедеятельности</t>
  </si>
  <si>
    <t>ОДУ.03</t>
  </si>
  <si>
    <t>5Э/7ДЗ</t>
  </si>
  <si>
    <t>Организация обслуживания в общественном питании (год начала подготовки  2015-2016; 2016-2017;2017-2018)</t>
  </si>
  <si>
    <t>5Э/6ДЗ</t>
  </si>
  <si>
    <t>5Эк/5Э/23ДЗ</t>
  </si>
  <si>
    <t>5Эк/6Э/27ДЗ</t>
  </si>
  <si>
    <t>5Эк/17ДЗ</t>
  </si>
  <si>
    <t>5Эк/11Э/34ДЗ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</si>
</sst>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/>
    <xf numFmtId="0" fontId="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3" fillId="3" borderId="2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topLeftCell="A7" zoomScale="75" zoomScaleNormal="75" zoomScaleSheetLayoutView="75" workbookViewId="0">
      <selection activeCell="H17" sqref="H17"/>
    </sheetView>
  </sheetViews>
  <sheetFormatPr defaultColWidth="8.5703125" defaultRowHeight="15" x14ac:dyDescent="0.25"/>
  <cols>
    <col min="1" max="1" width="16.42578125" customWidth="1"/>
    <col min="2" max="2" width="46.7109375" customWidth="1"/>
    <col min="3" max="3" width="16.85546875" customWidth="1"/>
    <col min="4" max="4" width="12.28515625" customWidth="1"/>
    <col min="5" max="5" width="12.42578125" customWidth="1"/>
    <col min="6" max="6" width="11.42578125" customWidth="1"/>
    <col min="7" max="7" width="13.140625" customWidth="1"/>
    <col min="8" max="8" width="14.140625" customWidth="1"/>
    <col min="9" max="9" width="13.7109375" customWidth="1"/>
    <col min="10" max="10" width="13" customWidth="1"/>
    <col min="11" max="11" width="13.5703125" customWidth="1"/>
    <col min="12" max="12" width="13.28515625" customWidth="1"/>
    <col min="13" max="13" width="12.42578125" customWidth="1"/>
    <col min="14" max="14" width="14" customWidth="1"/>
    <col min="15" max="16" width="13.28515625" customWidth="1"/>
  </cols>
  <sheetData>
    <row r="1" spans="1:17" ht="42" customHeight="1" thickBot="1" x14ac:dyDescent="0.3">
      <c r="B1" s="94" t="s">
        <v>141</v>
      </c>
      <c r="C1" s="105" t="s">
        <v>187</v>
      </c>
      <c r="D1" s="105"/>
      <c r="E1" s="105"/>
      <c r="F1" s="105"/>
      <c r="G1" s="105"/>
      <c r="H1" s="105"/>
      <c r="I1" s="105"/>
      <c r="J1" s="105"/>
      <c r="K1" s="105"/>
      <c r="L1" s="105"/>
    </row>
    <row r="2" spans="1:17" ht="31.5" customHeight="1" thickBot="1" x14ac:dyDescent="0.3">
      <c r="A2" s="106" t="s">
        <v>0</v>
      </c>
      <c r="B2" s="106" t="s">
        <v>128</v>
      </c>
      <c r="C2" s="107" t="s">
        <v>1</v>
      </c>
      <c r="D2" s="111" t="s">
        <v>2</v>
      </c>
      <c r="E2" s="112"/>
      <c r="F2" s="112"/>
      <c r="G2" s="112"/>
      <c r="H2" s="113"/>
      <c r="I2" s="106" t="s">
        <v>3</v>
      </c>
      <c r="J2" s="106"/>
      <c r="K2" s="106"/>
      <c r="L2" s="106"/>
      <c r="M2" s="106"/>
      <c r="N2" s="106"/>
      <c r="O2" s="106"/>
      <c r="P2" s="106"/>
      <c r="Q2" s="43"/>
    </row>
    <row r="3" spans="1:17" ht="16.5" customHeight="1" thickBot="1" x14ac:dyDescent="0.3">
      <c r="A3" s="106"/>
      <c r="B3" s="106"/>
      <c r="C3" s="107"/>
      <c r="D3" s="114" t="s">
        <v>4</v>
      </c>
      <c r="E3" s="108" t="s">
        <v>5</v>
      </c>
      <c r="F3" s="110" t="s">
        <v>6</v>
      </c>
      <c r="G3" s="110"/>
      <c r="H3" s="110"/>
      <c r="I3" s="106" t="s">
        <v>7</v>
      </c>
      <c r="J3" s="106"/>
      <c r="K3" s="106" t="s">
        <v>8</v>
      </c>
      <c r="L3" s="106"/>
      <c r="M3" s="106" t="s">
        <v>9</v>
      </c>
      <c r="N3" s="106"/>
      <c r="O3" s="106" t="s">
        <v>10</v>
      </c>
      <c r="P3" s="106"/>
      <c r="Q3" s="43"/>
    </row>
    <row r="4" spans="1:17" ht="16.5" customHeight="1" thickBot="1" x14ac:dyDescent="0.3">
      <c r="A4" s="106"/>
      <c r="B4" s="106"/>
      <c r="C4" s="107"/>
      <c r="D4" s="115"/>
      <c r="E4" s="108"/>
      <c r="F4" s="109" t="s">
        <v>100</v>
      </c>
      <c r="G4" s="106" t="s">
        <v>11</v>
      </c>
      <c r="H4" s="106"/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16</v>
      </c>
      <c r="P4" s="8" t="s">
        <v>17</v>
      </c>
      <c r="Q4" s="43"/>
    </row>
    <row r="5" spans="1:17" ht="127.5" customHeight="1" thickBot="1" x14ac:dyDescent="0.3">
      <c r="A5" s="106"/>
      <c r="B5" s="106"/>
      <c r="C5" s="107"/>
      <c r="D5" s="116"/>
      <c r="E5" s="108"/>
      <c r="F5" s="109"/>
      <c r="G5" s="2" t="s">
        <v>106</v>
      </c>
      <c r="H5" s="2" t="s">
        <v>18</v>
      </c>
      <c r="I5" s="4" t="s">
        <v>165</v>
      </c>
      <c r="J5" s="4" t="s">
        <v>166</v>
      </c>
      <c r="K5" s="4" t="s">
        <v>172</v>
      </c>
      <c r="L5" s="4" t="s">
        <v>171</v>
      </c>
      <c r="M5" s="4" t="s">
        <v>167</v>
      </c>
      <c r="N5" s="4" t="s">
        <v>170</v>
      </c>
      <c r="O5" s="4" t="s">
        <v>168</v>
      </c>
      <c r="P5" s="4" t="s">
        <v>169</v>
      </c>
      <c r="Q5" s="43"/>
    </row>
    <row r="6" spans="1:17" ht="22.5" customHeight="1" thickBot="1" x14ac:dyDescent="0.3">
      <c r="A6" s="18">
        <v>1</v>
      </c>
      <c r="B6" s="8">
        <v>2</v>
      </c>
      <c r="C6" s="19">
        <v>3</v>
      </c>
      <c r="D6" s="16">
        <v>4</v>
      </c>
      <c r="E6" s="1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43"/>
    </row>
    <row r="7" spans="1:17" s="38" customFormat="1" ht="30" customHeight="1" thickTop="1" thickBot="1" x14ac:dyDescent="0.3">
      <c r="A7" s="44" t="s">
        <v>143</v>
      </c>
      <c r="B7" s="45" t="s">
        <v>129</v>
      </c>
      <c r="C7" s="46" t="s">
        <v>186</v>
      </c>
      <c r="D7" s="47">
        <f>SUM(D8,D16)</f>
        <v>2106</v>
      </c>
      <c r="E7" s="48">
        <f>SUM(E8,E16)</f>
        <v>702</v>
      </c>
      <c r="F7" s="49">
        <f>SUM(F8,F16)</f>
        <v>1404</v>
      </c>
      <c r="G7" s="49">
        <f>SUM(G8,G16)</f>
        <v>505</v>
      </c>
      <c r="H7" s="49"/>
      <c r="I7" s="49">
        <f>SUM(I8,I16)</f>
        <v>576</v>
      </c>
      <c r="J7" s="48">
        <f>SUM(J8,J16)</f>
        <v>828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1">
        <v>0</v>
      </c>
      <c r="Q7" s="52"/>
    </row>
    <row r="8" spans="1:17" s="41" customFormat="1" ht="27.75" customHeight="1" thickTop="1" thickBot="1" x14ac:dyDescent="0.3">
      <c r="A8" s="53" t="s">
        <v>142</v>
      </c>
      <c r="B8" s="54" t="s">
        <v>144</v>
      </c>
      <c r="C8" s="55" t="s">
        <v>178</v>
      </c>
      <c r="D8" s="56">
        <v>1200</v>
      </c>
      <c r="E8" s="57">
        <v>401</v>
      </c>
      <c r="F8" s="58">
        <v>799</v>
      </c>
      <c r="G8" s="57">
        <v>329</v>
      </c>
      <c r="H8" s="57"/>
      <c r="I8" s="57">
        <v>337</v>
      </c>
      <c r="J8" s="57">
        <v>462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9"/>
    </row>
    <row r="9" spans="1:17" ht="18.75" customHeight="1" thickBot="1" x14ac:dyDescent="0.3">
      <c r="A9" s="102" t="s">
        <v>147</v>
      </c>
      <c r="B9" s="11" t="s">
        <v>145</v>
      </c>
      <c r="C9" s="100" t="s">
        <v>19</v>
      </c>
      <c r="D9" s="103">
        <v>176</v>
      </c>
      <c r="E9" s="3">
        <v>59</v>
      </c>
      <c r="F9" s="60">
        <v>117</v>
      </c>
      <c r="G9" s="60">
        <v>25</v>
      </c>
      <c r="H9" s="60"/>
      <c r="I9" s="60">
        <v>53</v>
      </c>
      <c r="J9" s="60">
        <v>64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43"/>
    </row>
    <row r="10" spans="1:17" ht="19.5" customHeight="1" thickBot="1" x14ac:dyDescent="0.3">
      <c r="A10" s="102" t="s">
        <v>148</v>
      </c>
      <c r="B10" s="10" t="s">
        <v>146</v>
      </c>
      <c r="C10" s="92" t="s">
        <v>21</v>
      </c>
      <c r="D10" s="16">
        <v>176</v>
      </c>
      <c r="E10" s="16">
        <v>59</v>
      </c>
      <c r="F10" s="92" t="s">
        <v>179</v>
      </c>
      <c r="G10" s="16">
        <v>20</v>
      </c>
      <c r="H10" s="16"/>
      <c r="I10" s="92" t="s">
        <v>180</v>
      </c>
      <c r="J10" s="61">
        <v>53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43"/>
    </row>
    <row r="11" spans="1:17" ht="20.25" customHeight="1" thickBot="1" x14ac:dyDescent="0.3">
      <c r="A11" s="102" t="s">
        <v>149</v>
      </c>
      <c r="B11" s="10" t="s">
        <v>20</v>
      </c>
      <c r="C11" s="12" t="s">
        <v>21</v>
      </c>
      <c r="D11" s="102">
        <v>176</v>
      </c>
      <c r="E11" s="102">
        <v>59</v>
      </c>
      <c r="F11" s="12" t="s">
        <v>179</v>
      </c>
      <c r="G11" s="102">
        <v>117</v>
      </c>
      <c r="H11" s="102"/>
      <c r="I11" s="12" t="s">
        <v>181</v>
      </c>
      <c r="J11" s="61">
        <v>69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43"/>
    </row>
    <row r="12" spans="1:17" ht="18.75" customHeight="1" thickBot="1" x14ac:dyDescent="0.3">
      <c r="A12" s="102" t="s">
        <v>182</v>
      </c>
      <c r="B12" s="7" t="s">
        <v>23</v>
      </c>
      <c r="C12" s="15" t="s">
        <v>21</v>
      </c>
      <c r="D12" s="4">
        <v>176</v>
      </c>
      <c r="E12" s="4">
        <v>59</v>
      </c>
      <c r="F12" s="15" t="s">
        <v>179</v>
      </c>
      <c r="G12" s="4">
        <v>20</v>
      </c>
      <c r="H12" s="4"/>
      <c r="I12" s="15" t="s">
        <v>181</v>
      </c>
      <c r="J12" s="61">
        <v>69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43"/>
    </row>
    <row r="13" spans="1:17" ht="20.25" customHeight="1" thickBot="1" x14ac:dyDescent="0.3">
      <c r="A13" s="102" t="s">
        <v>150</v>
      </c>
      <c r="B13" s="10" t="s">
        <v>24</v>
      </c>
      <c r="C13" s="15" t="s">
        <v>183</v>
      </c>
      <c r="D13" s="4">
        <v>175</v>
      </c>
      <c r="E13" s="4">
        <v>58</v>
      </c>
      <c r="F13" s="15" t="s">
        <v>179</v>
      </c>
      <c r="G13" s="4">
        <v>102</v>
      </c>
      <c r="H13" s="4"/>
      <c r="I13" s="15" t="s">
        <v>181</v>
      </c>
      <c r="J13" s="61">
        <v>69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43"/>
    </row>
    <row r="14" spans="1:17" ht="16.5" customHeight="1" thickBot="1" x14ac:dyDescent="0.3">
      <c r="A14" s="102" t="s">
        <v>151</v>
      </c>
      <c r="B14" s="10" t="s">
        <v>184</v>
      </c>
      <c r="C14" s="12" t="s">
        <v>21</v>
      </c>
      <c r="D14" s="103">
        <v>105</v>
      </c>
      <c r="E14" s="102">
        <v>35</v>
      </c>
      <c r="F14" s="61">
        <v>70</v>
      </c>
      <c r="G14" s="61">
        <v>20</v>
      </c>
      <c r="H14" s="61"/>
      <c r="I14" s="61">
        <v>32</v>
      </c>
      <c r="J14" s="61">
        <v>38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43"/>
    </row>
    <row r="15" spans="1:17" ht="21.75" customHeight="1" thickBot="1" x14ac:dyDescent="0.3">
      <c r="A15" s="102" t="s">
        <v>152</v>
      </c>
      <c r="B15" s="10" t="s">
        <v>29</v>
      </c>
      <c r="C15" s="12" t="s">
        <v>21</v>
      </c>
      <c r="D15" s="103">
        <v>216</v>
      </c>
      <c r="E15" s="102">
        <v>72</v>
      </c>
      <c r="F15" s="61">
        <v>144</v>
      </c>
      <c r="G15" s="61">
        <v>14</v>
      </c>
      <c r="H15" s="61"/>
      <c r="I15" s="61">
        <v>44</v>
      </c>
      <c r="J15" s="61">
        <v>100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43"/>
    </row>
    <row r="16" spans="1:17" ht="36" customHeight="1" thickBot="1" x14ac:dyDescent="0.3">
      <c r="A16" s="53" t="s">
        <v>153</v>
      </c>
      <c r="B16" s="54" t="s">
        <v>164</v>
      </c>
      <c r="C16" s="55" t="s">
        <v>161</v>
      </c>
      <c r="D16" s="62">
        <v>906</v>
      </c>
      <c r="E16" s="53">
        <v>301</v>
      </c>
      <c r="F16" s="58">
        <v>605</v>
      </c>
      <c r="G16" s="58">
        <v>176</v>
      </c>
      <c r="H16" s="58"/>
      <c r="I16" s="58">
        <v>239</v>
      </c>
      <c r="J16" s="58">
        <v>366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43"/>
    </row>
    <row r="17" spans="1:17" ht="43.5" customHeight="1" thickBot="1" x14ac:dyDescent="0.3">
      <c r="A17" s="102" t="s">
        <v>154</v>
      </c>
      <c r="B17" s="7" t="s">
        <v>107</v>
      </c>
      <c r="C17" s="100" t="s">
        <v>19</v>
      </c>
      <c r="D17" s="103">
        <v>409</v>
      </c>
      <c r="E17" s="102">
        <v>136</v>
      </c>
      <c r="F17" s="61">
        <v>273</v>
      </c>
      <c r="G17" s="61">
        <v>60</v>
      </c>
      <c r="H17" s="61"/>
      <c r="I17" s="61">
        <v>104</v>
      </c>
      <c r="J17" s="61">
        <v>169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43"/>
    </row>
    <row r="18" spans="1:17" ht="27" customHeight="1" thickBot="1" x14ac:dyDescent="0.3">
      <c r="A18" s="102" t="s">
        <v>155</v>
      </c>
      <c r="B18" s="10" t="s">
        <v>25</v>
      </c>
      <c r="C18" s="100" t="s">
        <v>21</v>
      </c>
      <c r="D18" s="103">
        <v>150</v>
      </c>
      <c r="E18" s="102">
        <v>50</v>
      </c>
      <c r="F18" s="61">
        <v>100</v>
      </c>
      <c r="G18" s="61">
        <v>80</v>
      </c>
      <c r="H18" s="61"/>
      <c r="I18" s="61">
        <v>42</v>
      </c>
      <c r="J18" s="61">
        <v>58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43"/>
    </row>
    <row r="19" spans="1:17" ht="27" customHeight="1" thickBot="1" x14ac:dyDescent="0.3">
      <c r="A19" s="102" t="s">
        <v>185</v>
      </c>
      <c r="B19" s="10" t="s">
        <v>26</v>
      </c>
      <c r="C19" s="100" t="s">
        <v>27</v>
      </c>
      <c r="D19" s="103">
        <v>220</v>
      </c>
      <c r="E19" s="102">
        <v>73</v>
      </c>
      <c r="F19" s="61">
        <v>147</v>
      </c>
      <c r="G19" s="61">
        <v>26</v>
      </c>
      <c r="H19" s="61"/>
      <c r="I19" s="61">
        <v>61</v>
      </c>
      <c r="J19" s="61">
        <v>86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43"/>
    </row>
    <row r="20" spans="1:17" ht="25.5" customHeight="1" thickBot="1" x14ac:dyDescent="0.3">
      <c r="A20" s="102" t="s">
        <v>156</v>
      </c>
      <c r="B20" s="20" t="s">
        <v>28</v>
      </c>
      <c r="C20" s="101" t="s">
        <v>21</v>
      </c>
      <c r="D20" s="40">
        <v>127</v>
      </c>
      <c r="E20" s="16">
        <v>42</v>
      </c>
      <c r="F20" s="63">
        <v>85</v>
      </c>
      <c r="G20" s="63">
        <v>20</v>
      </c>
      <c r="H20" s="63"/>
      <c r="I20" s="63">
        <v>32</v>
      </c>
      <c r="J20" s="63">
        <v>53</v>
      </c>
      <c r="K20" s="3">
        <v>0</v>
      </c>
      <c r="L20" s="3">
        <v>0</v>
      </c>
      <c r="M20" s="3">
        <v>0</v>
      </c>
      <c r="N20" s="8">
        <v>0</v>
      </c>
      <c r="O20" s="8">
        <v>0</v>
      </c>
      <c r="P20" s="3">
        <v>0</v>
      </c>
      <c r="Q20" s="43"/>
    </row>
    <row r="21" spans="1:17" ht="25.5" customHeight="1" thickBot="1" x14ac:dyDescent="0.3">
      <c r="A21" s="102" t="s">
        <v>158</v>
      </c>
      <c r="B21" s="93" t="s">
        <v>159</v>
      </c>
      <c r="C21" s="12"/>
      <c r="D21" s="103"/>
      <c r="E21" s="102"/>
      <c r="F21" s="60"/>
      <c r="G21" s="60"/>
      <c r="H21" s="60"/>
      <c r="I21" s="60"/>
      <c r="J21" s="60"/>
      <c r="K21" s="4"/>
      <c r="L21" s="4"/>
      <c r="M21" s="4"/>
      <c r="N21" s="102"/>
      <c r="O21" s="1"/>
      <c r="P21" s="1"/>
      <c r="Q21" s="43"/>
    </row>
    <row r="22" spans="1:17" ht="32.25" customHeight="1" thickTop="1" thickBot="1" x14ac:dyDescent="0.3">
      <c r="A22" s="64"/>
      <c r="B22" s="65" t="s">
        <v>160</v>
      </c>
      <c r="C22" s="66" t="s">
        <v>190</v>
      </c>
      <c r="D22" s="67">
        <f>D23+D29+D31</f>
        <v>4482</v>
      </c>
      <c r="E22" s="68">
        <f>E23+E29+E31</f>
        <v>1494</v>
      </c>
      <c r="F22" s="69">
        <f>F23+F29+F31</f>
        <v>2988</v>
      </c>
      <c r="G22" s="70">
        <f>G23+G29+G31</f>
        <v>1466</v>
      </c>
      <c r="H22" s="70">
        <v>50</v>
      </c>
      <c r="I22" s="14"/>
      <c r="J22" s="70"/>
      <c r="K22" s="71">
        <f t="shared" ref="K22:P22" si="0">SUM(K23,K29,K31)</f>
        <v>594</v>
      </c>
      <c r="L22" s="71">
        <f t="shared" si="0"/>
        <v>576</v>
      </c>
      <c r="M22" s="71">
        <f t="shared" si="0"/>
        <v>576</v>
      </c>
      <c r="N22" s="70">
        <f t="shared" si="0"/>
        <v>414</v>
      </c>
      <c r="O22" s="70">
        <f t="shared" si="0"/>
        <v>432</v>
      </c>
      <c r="P22" s="72">
        <f t="shared" si="0"/>
        <v>396</v>
      </c>
      <c r="Q22" s="43"/>
    </row>
    <row r="23" spans="1:17" ht="39" customHeight="1" thickBot="1" x14ac:dyDescent="0.3">
      <c r="A23" s="53" t="s">
        <v>30</v>
      </c>
      <c r="B23" s="73" t="s">
        <v>108</v>
      </c>
      <c r="C23" s="74" t="s">
        <v>163</v>
      </c>
      <c r="D23" s="75">
        <f>SUM(D24:D28)</f>
        <v>726</v>
      </c>
      <c r="E23" s="76">
        <f>SUM(E24:E28)</f>
        <v>242</v>
      </c>
      <c r="F23" s="77">
        <f>SUM(F24:F28)</f>
        <v>484</v>
      </c>
      <c r="G23" s="77">
        <f>SUM(G24:G28)</f>
        <v>356</v>
      </c>
      <c r="H23" s="77"/>
      <c r="I23" s="77"/>
      <c r="J23" s="77"/>
      <c r="K23" s="77">
        <f t="shared" ref="K23:P23" si="1">SUM(K24:K28)</f>
        <v>148</v>
      </c>
      <c r="L23" s="77">
        <f t="shared" si="1"/>
        <v>148</v>
      </c>
      <c r="M23" s="77">
        <f t="shared" si="1"/>
        <v>48</v>
      </c>
      <c r="N23" s="77">
        <f t="shared" si="1"/>
        <v>40</v>
      </c>
      <c r="O23" s="77">
        <f t="shared" si="1"/>
        <v>52</v>
      </c>
      <c r="P23" s="78">
        <f t="shared" si="1"/>
        <v>48</v>
      </c>
      <c r="Q23" s="43"/>
    </row>
    <row r="24" spans="1:17" ht="24" customHeight="1" thickBot="1" x14ac:dyDescent="0.3">
      <c r="A24" s="1" t="s">
        <v>31</v>
      </c>
      <c r="B24" s="7" t="s">
        <v>32</v>
      </c>
      <c r="C24" s="21" t="s">
        <v>109</v>
      </c>
      <c r="D24" s="3">
        <v>72</v>
      </c>
      <c r="E24" s="3">
        <v>24</v>
      </c>
      <c r="F24" s="4">
        <v>48</v>
      </c>
      <c r="G24" s="4">
        <v>6</v>
      </c>
      <c r="H24" s="4"/>
      <c r="I24" s="4"/>
      <c r="J24" s="4"/>
      <c r="K24" s="4">
        <v>48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3"/>
    </row>
    <row r="25" spans="1:17" ht="21" customHeight="1" thickBot="1" x14ac:dyDescent="0.3">
      <c r="A25" s="1" t="s">
        <v>33</v>
      </c>
      <c r="B25" s="7" t="s">
        <v>23</v>
      </c>
      <c r="C25" s="9" t="s">
        <v>110</v>
      </c>
      <c r="D25" s="1">
        <v>72</v>
      </c>
      <c r="E25" s="3">
        <v>24</v>
      </c>
      <c r="F25" s="4">
        <v>48</v>
      </c>
      <c r="G25" s="4"/>
      <c r="H25" s="4"/>
      <c r="I25" s="4"/>
      <c r="J25" s="4"/>
      <c r="K25" s="4">
        <v>0</v>
      </c>
      <c r="L25" s="4">
        <v>48</v>
      </c>
      <c r="M25" s="4">
        <v>0</v>
      </c>
      <c r="N25" s="4">
        <v>0</v>
      </c>
      <c r="O25" s="4">
        <v>0</v>
      </c>
      <c r="P25" s="4">
        <v>0</v>
      </c>
      <c r="Q25" s="43"/>
    </row>
    <row r="26" spans="1:17" ht="23.25" customHeight="1" thickBot="1" x14ac:dyDescent="0.3">
      <c r="A26" s="1" t="s">
        <v>34</v>
      </c>
      <c r="B26" s="7" t="s">
        <v>20</v>
      </c>
      <c r="C26" s="9" t="s">
        <v>111</v>
      </c>
      <c r="D26" s="1">
        <v>166</v>
      </c>
      <c r="E26" s="3"/>
      <c r="F26" s="4">
        <v>166</v>
      </c>
      <c r="G26" s="4">
        <v>166</v>
      </c>
      <c r="H26" s="4"/>
      <c r="I26" s="4"/>
      <c r="J26" s="4"/>
      <c r="K26" s="4">
        <v>32</v>
      </c>
      <c r="L26" s="4">
        <v>40</v>
      </c>
      <c r="M26" s="4">
        <v>24</v>
      </c>
      <c r="N26" s="4">
        <v>20</v>
      </c>
      <c r="O26" s="4">
        <v>26</v>
      </c>
      <c r="P26" s="4">
        <v>24</v>
      </c>
      <c r="Q26" s="43"/>
    </row>
    <row r="27" spans="1:17" ht="22.5" customHeight="1" thickBot="1" x14ac:dyDescent="0.3">
      <c r="A27" s="1" t="s">
        <v>35</v>
      </c>
      <c r="B27" s="7" t="s">
        <v>24</v>
      </c>
      <c r="C27" s="9" t="s">
        <v>112</v>
      </c>
      <c r="D27" s="1">
        <v>332</v>
      </c>
      <c r="E27" s="3">
        <v>166</v>
      </c>
      <c r="F27" s="4">
        <v>166</v>
      </c>
      <c r="G27" s="4">
        <v>164</v>
      </c>
      <c r="H27" s="4"/>
      <c r="I27" s="4"/>
      <c r="J27" s="4"/>
      <c r="K27" s="4">
        <v>32</v>
      </c>
      <c r="L27" s="4">
        <v>40</v>
      </c>
      <c r="M27" s="4">
        <v>24</v>
      </c>
      <c r="N27" s="4">
        <v>20</v>
      </c>
      <c r="O27" s="4">
        <v>26</v>
      </c>
      <c r="P27" s="4">
        <v>24</v>
      </c>
      <c r="Q27" s="43"/>
    </row>
    <row r="28" spans="1:17" ht="21" customHeight="1" thickBot="1" x14ac:dyDescent="0.3">
      <c r="A28" s="1" t="s">
        <v>137</v>
      </c>
      <c r="B28" s="28" t="s">
        <v>36</v>
      </c>
      <c r="C28" s="19" t="s">
        <v>113</v>
      </c>
      <c r="D28" s="16">
        <v>84</v>
      </c>
      <c r="E28" s="18">
        <v>28</v>
      </c>
      <c r="F28" s="8">
        <v>56</v>
      </c>
      <c r="G28" s="8">
        <v>20</v>
      </c>
      <c r="H28" s="8"/>
      <c r="I28" s="8"/>
      <c r="J28" s="8"/>
      <c r="K28" s="8">
        <v>36</v>
      </c>
      <c r="L28" s="8">
        <v>20</v>
      </c>
      <c r="M28" s="8">
        <v>0</v>
      </c>
      <c r="N28" s="8">
        <v>0</v>
      </c>
      <c r="O28" s="8">
        <v>0</v>
      </c>
      <c r="P28" s="8">
        <v>0</v>
      </c>
      <c r="Q28" s="43"/>
    </row>
    <row r="29" spans="1:17" ht="32.25" customHeight="1" thickTop="1" thickBot="1" x14ac:dyDescent="0.3">
      <c r="A29" s="53" t="s">
        <v>37</v>
      </c>
      <c r="B29" s="79" t="s">
        <v>114</v>
      </c>
      <c r="C29" s="80" t="s">
        <v>162</v>
      </c>
      <c r="D29" s="81">
        <f>D30</f>
        <v>72</v>
      </c>
      <c r="E29" s="81">
        <f>E30</f>
        <v>24</v>
      </c>
      <c r="F29" s="82">
        <f>F30</f>
        <v>48</v>
      </c>
      <c r="G29" s="82">
        <f>G30</f>
        <v>20</v>
      </c>
      <c r="H29" s="82"/>
      <c r="I29" s="82"/>
      <c r="J29" s="82"/>
      <c r="K29" s="82">
        <f t="shared" ref="K29:P29" si="2">K30</f>
        <v>0</v>
      </c>
      <c r="L29" s="82">
        <f t="shared" si="2"/>
        <v>48</v>
      </c>
      <c r="M29" s="82">
        <f t="shared" si="2"/>
        <v>0</v>
      </c>
      <c r="N29" s="82">
        <f t="shared" si="2"/>
        <v>0</v>
      </c>
      <c r="O29" s="82">
        <f t="shared" si="2"/>
        <v>0</v>
      </c>
      <c r="P29" s="83">
        <f t="shared" si="2"/>
        <v>0</v>
      </c>
      <c r="Q29" s="43"/>
    </row>
    <row r="30" spans="1:17" ht="24" customHeight="1" thickBot="1" x14ac:dyDescent="0.3">
      <c r="A30" s="1" t="s">
        <v>38</v>
      </c>
      <c r="B30" s="28" t="s">
        <v>22</v>
      </c>
      <c r="C30" s="34" t="s">
        <v>113</v>
      </c>
      <c r="D30" s="18">
        <v>72</v>
      </c>
      <c r="E30" s="18">
        <v>24</v>
      </c>
      <c r="F30" s="8">
        <v>48</v>
      </c>
      <c r="G30" s="8">
        <v>20</v>
      </c>
      <c r="H30" s="8"/>
      <c r="I30" s="8"/>
      <c r="J30" s="8"/>
      <c r="K30" s="8">
        <v>0</v>
      </c>
      <c r="L30" s="8">
        <v>48</v>
      </c>
      <c r="M30" s="8">
        <v>0</v>
      </c>
      <c r="N30" s="8">
        <v>0</v>
      </c>
      <c r="O30" s="8">
        <v>0</v>
      </c>
      <c r="P30" s="8">
        <v>0</v>
      </c>
      <c r="Q30" s="43"/>
    </row>
    <row r="31" spans="1:17" ht="23.25" customHeight="1" thickTop="1" thickBot="1" x14ac:dyDescent="0.3">
      <c r="A31" s="84" t="s">
        <v>39</v>
      </c>
      <c r="B31" s="85" t="s">
        <v>40</v>
      </c>
      <c r="C31" s="86" t="s">
        <v>189</v>
      </c>
      <c r="D31" s="87">
        <f>SUM(D32,D44)</f>
        <v>3684</v>
      </c>
      <c r="E31" s="87">
        <f>SUM(E32,E44)</f>
        <v>1228</v>
      </c>
      <c r="F31" s="71">
        <f>SUM(F32,F44)</f>
        <v>2456</v>
      </c>
      <c r="G31" s="71">
        <f>SUM(G32,G44)</f>
        <v>1090</v>
      </c>
      <c r="H31" s="71"/>
      <c r="I31" s="71"/>
      <c r="J31" s="23"/>
      <c r="K31" s="22">
        <f>K32+K44</f>
        <v>446</v>
      </c>
      <c r="L31" s="22">
        <f>L32+L44</f>
        <v>380</v>
      </c>
      <c r="M31" s="22">
        <f>SUM(M32,M44)</f>
        <v>528</v>
      </c>
      <c r="N31" s="22">
        <f>SUM(N32,N44)</f>
        <v>374</v>
      </c>
      <c r="O31" s="22">
        <f>SUM(O32,O44)</f>
        <v>380</v>
      </c>
      <c r="P31" s="35">
        <f>SUM(P32,P44)</f>
        <v>348</v>
      </c>
      <c r="Q31" s="43"/>
    </row>
    <row r="32" spans="1:17" ht="23.25" customHeight="1" thickBot="1" x14ac:dyDescent="0.3">
      <c r="A32" s="53" t="s">
        <v>41</v>
      </c>
      <c r="B32" s="73" t="s">
        <v>42</v>
      </c>
      <c r="C32" s="74" t="s">
        <v>188</v>
      </c>
      <c r="D32" s="75">
        <f>SUM(D33:D43)</f>
        <v>1434</v>
      </c>
      <c r="E32" s="76">
        <f>SUM(E33:E43)</f>
        <v>478</v>
      </c>
      <c r="F32" s="77">
        <f>SUM(F33:F43)</f>
        <v>956</v>
      </c>
      <c r="G32" s="77">
        <f>SUM(G33:G43)</f>
        <v>494</v>
      </c>
      <c r="H32" s="77"/>
      <c r="I32" s="77"/>
      <c r="J32" s="77"/>
      <c r="K32" s="77">
        <f t="shared" ref="K32:P32" si="3">SUM(K33:K43)</f>
        <v>130</v>
      </c>
      <c r="L32" s="77">
        <f t="shared" si="3"/>
        <v>172</v>
      </c>
      <c r="M32" s="77">
        <f t="shared" si="3"/>
        <v>236</v>
      </c>
      <c r="N32" s="77">
        <f t="shared" si="3"/>
        <v>134</v>
      </c>
      <c r="O32" s="77">
        <f t="shared" si="3"/>
        <v>88</v>
      </c>
      <c r="P32" s="78">
        <f t="shared" si="3"/>
        <v>196</v>
      </c>
      <c r="Q32" s="43"/>
    </row>
    <row r="33" spans="1:17" ht="25.5" customHeight="1" thickBot="1" x14ac:dyDescent="0.3">
      <c r="A33" s="1" t="s">
        <v>43</v>
      </c>
      <c r="B33" s="7" t="s">
        <v>44</v>
      </c>
      <c r="C33" s="21" t="s">
        <v>113</v>
      </c>
      <c r="D33" s="3">
        <v>123</v>
      </c>
      <c r="E33" s="3">
        <v>41</v>
      </c>
      <c r="F33" s="4">
        <v>82</v>
      </c>
      <c r="G33" s="4">
        <v>30</v>
      </c>
      <c r="H33" s="4"/>
      <c r="I33" s="4"/>
      <c r="J33" s="4"/>
      <c r="K33" s="4">
        <v>0</v>
      </c>
      <c r="L33" s="4">
        <v>82</v>
      </c>
      <c r="M33" s="4">
        <v>0</v>
      </c>
      <c r="N33" s="4">
        <v>0</v>
      </c>
      <c r="O33" s="4">
        <v>0</v>
      </c>
      <c r="P33" s="4">
        <v>0</v>
      </c>
      <c r="Q33" s="43"/>
    </row>
    <row r="34" spans="1:17" ht="39" customHeight="1" thickBot="1" x14ac:dyDescent="0.3">
      <c r="A34" s="1" t="s">
        <v>45</v>
      </c>
      <c r="B34" s="7" t="s">
        <v>116</v>
      </c>
      <c r="C34" s="9" t="s">
        <v>117</v>
      </c>
      <c r="D34" s="1">
        <v>90</v>
      </c>
      <c r="E34" s="3">
        <v>30</v>
      </c>
      <c r="F34" s="4">
        <v>60</v>
      </c>
      <c r="G34" s="4">
        <v>20</v>
      </c>
      <c r="H34" s="4"/>
      <c r="I34" s="4"/>
      <c r="J34" s="4"/>
      <c r="K34" s="4">
        <v>0</v>
      </c>
      <c r="L34" s="4">
        <v>0</v>
      </c>
      <c r="M34" s="4">
        <v>60</v>
      </c>
      <c r="N34" s="4">
        <v>0</v>
      </c>
      <c r="O34" s="4">
        <v>0</v>
      </c>
      <c r="P34" s="4">
        <v>0</v>
      </c>
      <c r="Q34" s="43"/>
    </row>
    <row r="35" spans="1:17" ht="22.5" customHeight="1" thickBot="1" x14ac:dyDescent="0.3">
      <c r="A35" s="1" t="s">
        <v>46</v>
      </c>
      <c r="B35" s="7" t="s">
        <v>47</v>
      </c>
      <c r="C35" s="9" t="s">
        <v>118</v>
      </c>
      <c r="D35" s="1">
        <v>180</v>
      </c>
      <c r="E35" s="3">
        <v>60</v>
      </c>
      <c r="F35" s="4">
        <v>120</v>
      </c>
      <c r="G35" s="4">
        <v>42</v>
      </c>
      <c r="H35" s="4"/>
      <c r="I35" s="4"/>
      <c r="J35" s="4"/>
      <c r="K35" s="4">
        <v>0</v>
      </c>
      <c r="L35" s="4">
        <v>0</v>
      </c>
      <c r="M35" s="4">
        <v>0</v>
      </c>
      <c r="N35" s="4">
        <v>72</v>
      </c>
      <c r="O35" s="4">
        <v>48</v>
      </c>
      <c r="P35" s="4">
        <v>0</v>
      </c>
      <c r="Q35" s="43"/>
    </row>
    <row r="36" spans="1:17" ht="30" customHeight="1" thickBot="1" x14ac:dyDescent="0.3">
      <c r="A36" s="1" t="s">
        <v>48</v>
      </c>
      <c r="B36" s="7" t="s">
        <v>49</v>
      </c>
      <c r="C36" s="9" t="s">
        <v>119</v>
      </c>
      <c r="D36" s="1">
        <v>60</v>
      </c>
      <c r="E36" s="3">
        <v>20</v>
      </c>
      <c r="F36" s="4">
        <v>40</v>
      </c>
      <c r="G36" s="4">
        <v>20</v>
      </c>
      <c r="H36" s="4"/>
      <c r="I36" s="4"/>
      <c r="J36" s="4"/>
      <c r="K36" s="4">
        <v>0</v>
      </c>
      <c r="L36" s="4">
        <v>0</v>
      </c>
      <c r="M36" s="4">
        <v>40</v>
      </c>
      <c r="N36" s="4">
        <v>0</v>
      </c>
      <c r="O36" s="4">
        <v>0</v>
      </c>
      <c r="P36" s="4">
        <v>0</v>
      </c>
      <c r="Q36" s="43"/>
    </row>
    <row r="37" spans="1:17" ht="37.5" customHeight="1" thickBot="1" x14ac:dyDescent="0.3">
      <c r="A37" s="1" t="s">
        <v>50</v>
      </c>
      <c r="B37" s="7" t="s">
        <v>51</v>
      </c>
      <c r="C37" s="99" t="s">
        <v>117</v>
      </c>
      <c r="D37" s="1">
        <v>126</v>
      </c>
      <c r="E37" s="3">
        <v>42</v>
      </c>
      <c r="F37" s="4">
        <v>84</v>
      </c>
      <c r="G37" s="4">
        <v>36</v>
      </c>
      <c r="H37" s="4"/>
      <c r="I37" s="4"/>
      <c r="J37" s="4"/>
      <c r="K37" s="4">
        <v>0</v>
      </c>
      <c r="L37" s="4">
        <v>0</v>
      </c>
      <c r="M37" s="4">
        <v>84</v>
      </c>
      <c r="N37" s="4">
        <v>0</v>
      </c>
      <c r="O37" s="4">
        <v>0</v>
      </c>
      <c r="P37" s="4">
        <v>0</v>
      </c>
      <c r="Q37" s="43"/>
    </row>
    <row r="38" spans="1:17" ht="34.5" customHeight="1" thickBot="1" x14ac:dyDescent="0.3">
      <c r="A38" s="1" t="s">
        <v>52</v>
      </c>
      <c r="B38" s="7" t="s">
        <v>53</v>
      </c>
      <c r="C38" s="9" t="s">
        <v>111</v>
      </c>
      <c r="D38" s="1">
        <f>E38+F38</f>
        <v>147</v>
      </c>
      <c r="E38" s="3">
        <v>49</v>
      </c>
      <c r="F38" s="4">
        <v>98</v>
      </c>
      <c r="G38" s="4">
        <v>80</v>
      </c>
      <c r="H38" s="4"/>
      <c r="I38" s="4"/>
      <c r="J38" s="4"/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98</v>
      </c>
      <c r="Q38" s="43"/>
    </row>
    <row r="39" spans="1:17" ht="36" customHeight="1" thickBot="1" x14ac:dyDescent="0.3">
      <c r="A39" s="1" t="s">
        <v>54</v>
      </c>
      <c r="B39" s="7" t="s">
        <v>55</v>
      </c>
      <c r="C39" s="9" t="s">
        <v>115</v>
      </c>
      <c r="D39" s="1">
        <v>246</v>
      </c>
      <c r="E39" s="3">
        <v>82</v>
      </c>
      <c r="F39" s="4">
        <v>164</v>
      </c>
      <c r="G39" s="4">
        <v>54</v>
      </c>
      <c r="H39" s="6"/>
      <c r="I39" s="4"/>
      <c r="J39" s="4"/>
      <c r="K39" s="4">
        <v>104</v>
      </c>
      <c r="L39" s="4">
        <v>60</v>
      </c>
      <c r="M39" s="4">
        <v>0</v>
      </c>
      <c r="N39" s="4">
        <v>0</v>
      </c>
      <c r="O39" s="4">
        <v>0</v>
      </c>
      <c r="P39" s="4">
        <v>0</v>
      </c>
      <c r="Q39" s="43"/>
    </row>
    <row r="40" spans="1:17" ht="38.25" customHeight="1" thickBot="1" x14ac:dyDescent="0.3">
      <c r="A40" s="1" t="s">
        <v>56</v>
      </c>
      <c r="B40" s="7" t="s">
        <v>57</v>
      </c>
      <c r="C40" s="9" t="s">
        <v>120</v>
      </c>
      <c r="D40" s="1">
        <v>252</v>
      </c>
      <c r="E40" s="3">
        <v>84</v>
      </c>
      <c r="F40" s="4">
        <v>168</v>
      </c>
      <c r="G40" s="4">
        <v>168</v>
      </c>
      <c r="H40" s="4"/>
      <c r="I40" s="4"/>
      <c r="J40" s="4"/>
      <c r="K40" s="4">
        <v>26</v>
      </c>
      <c r="L40" s="4">
        <v>30</v>
      </c>
      <c r="M40" s="4">
        <v>22</v>
      </c>
      <c r="N40" s="4">
        <v>24</v>
      </c>
      <c r="O40" s="4">
        <v>40</v>
      </c>
      <c r="P40" s="4">
        <v>26</v>
      </c>
      <c r="Q40" s="43"/>
    </row>
    <row r="41" spans="1:17" ht="24.75" customHeight="1" thickBot="1" x14ac:dyDescent="0.3">
      <c r="A41" s="1" t="s">
        <v>58</v>
      </c>
      <c r="B41" s="7" t="s">
        <v>59</v>
      </c>
      <c r="C41" s="9" t="s">
        <v>121</v>
      </c>
      <c r="D41" s="1">
        <v>102</v>
      </c>
      <c r="E41" s="3">
        <v>34</v>
      </c>
      <c r="F41" s="4">
        <v>68</v>
      </c>
      <c r="G41" s="4">
        <v>20</v>
      </c>
      <c r="H41" s="4"/>
      <c r="I41" s="4"/>
      <c r="J41" s="4"/>
      <c r="K41" s="4">
        <v>0</v>
      </c>
      <c r="L41" s="4">
        <v>0</v>
      </c>
      <c r="M41" s="4">
        <v>30</v>
      </c>
      <c r="N41" s="4">
        <v>38</v>
      </c>
      <c r="O41" s="4">
        <v>0</v>
      </c>
      <c r="P41" s="4">
        <v>0</v>
      </c>
      <c r="Q41" s="43"/>
    </row>
    <row r="42" spans="1:17" ht="27" customHeight="1" thickBot="1" x14ac:dyDescent="0.3">
      <c r="A42" s="1" t="s">
        <v>126</v>
      </c>
      <c r="B42" s="7" t="s">
        <v>122</v>
      </c>
      <c r="C42" s="9" t="s">
        <v>111</v>
      </c>
      <c r="D42" s="1">
        <v>54</v>
      </c>
      <c r="E42" s="3">
        <v>18</v>
      </c>
      <c r="F42" s="4">
        <v>36</v>
      </c>
      <c r="G42" s="4">
        <v>6</v>
      </c>
      <c r="H42" s="4"/>
      <c r="I42" s="4"/>
      <c r="J42" s="4"/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36</v>
      </c>
      <c r="Q42" s="43"/>
    </row>
    <row r="43" spans="1:17" ht="24.75" customHeight="1" thickBot="1" x14ac:dyDescent="0.3">
      <c r="A43" s="1" t="s">
        <v>157</v>
      </c>
      <c r="B43" s="28" t="s">
        <v>123</v>
      </c>
      <c r="C43" s="19" t="s">
        <v>111</v>
      </c>
      <c r="D43" s="16">
        <v>54</v>
      </c>
      <c r="E43" s="16">
        <v>18</v>
      </c>
      <c r="F43" s="8">
        <v>36</v>
      </c>
      <c r="G43" s="8">
        <v>18</v>
      </c>
      <c r="H43" s="8"/>
      <c r="I43" s="8"/>
      <c r="J43" s="8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36</v>
      </c>
      <c r="Q43" s="43"/>
    </row>
    <row r="44" spans="1:17" ht="25.5" customHeight="1" thickTop="1" thickBot="1" x14ac:dyDescent="0.3">
      <c r="A44" s="84" t="s">
        <v>60</v>
      </c>
      <c r="B44" s="85" t="s">
        <v>61</v>
      </c>
      <c r="C44" s="86" t="s">
        <v>191</v>
      </c>
      <c r="D44" s="87">
        <f>SUM(D45,D51,D56,D59,D63)</f>
        <v>2250</v>
      </c>
      <c r="E44" s="87">
        <f>SUM(E45,E51,E56,E59,E63)</f>
        <v>750</v>
      </c>
      <c r="F44" s="71">
        <f>SUM(F45,F51,F56,F59,F63)</f>
        <v>1500</v>
      </c>
      <c r="G44" s="71">
        <f>SUM(G45,G51,G56,G59,G63)</f>
        <v>596</v>
      </c>
      <c r="H44" s="71">
        <f>SUM(H45,H51,H56,H59,H63)</f>
        <v>50</v>
      </c>
      <c r="I44" s="88"/>
      <c r="J44" s="71"/>
      <c r="K44" s="71">
        <f t="shared" ref="K44:P44" si="4">SUM(K45,K51,K56,K59,K63)</f>
        <v>316</v>
      </c>
      <c r="L44" s="71">
        <f t="shared" si="4"/>
        <v>208</v>
      </c>
      <c r="M44" s="71">
        <f t="shared" si="4"/>
        <v>292</v>
      </c>
      <c r="N44" s="71">
        <f t="shared" si="4"/>
        <v>240</v>
      </c>
      <c r="O44" s="71">
        <f t="shared" si="4"/>
        <v>292</v>
      </c>
      <c r="P44" s="89">
        <f t="shared" si="4"/>
        <v>152</v>
      </c>
      <c r="Q44" s="43"/>
    </row>
    <row r="45" spans="1:17" ht="33.75" customHeight="1" thickBot="1" x14ac:dyDescent="0.3">
      <c r="A45" s="53" t="s">
        <v>62</v>
      </c>
      <c r="B45" s="24" t="s">
        <v>140</v>
      </c>
      <c r="C45" s="25" t="s">
        <v>133</v>
      </c>
      <c r="D45" s="39">
        <f>SUM(D46:D48)</f>
        <v>786</v>
      </c>
      <c r="E45" s="26">
        <f>SUM(E46:E48)</f>
        <v>262</v>
      </c>
      <c r="F45" s="27">
        <f>SUM(F46:F48)</f>
        <v>524</v>
      </c>
      <c r="G45" s="27">
        <f>SUM(G46:G48)</f>
        <v>224</v>
      </c>
      <c r="H45" s="27"/>
      <c r="I45" s="27"/>
      <c r="J45" s="27"/>
      <c r="K45" s="27">
        <f t="shared" ref="K45:P45" si="5">SUM(K46:K48)</f>
        <v>316</v>
      </c>
      <c r="L45" s="27">
        <f t="shared" si="5"/>
        <v>208</v>
      </c>
      <c r="M45" s="27">
        <f t="shared" si="5"/>
        <v>0</v>
      </c>
      <c r="N45" s="27">
        <f t="shared" si="5"/>
        <v>0</v>
      </c>
      <c r="O45" s="27">
        <f t="shared" si="5"/>
        <v>0</v>
      </c>
      <c r="P45" s="36">
        <f t="shared" si="5"/>
        <v>0</v>
      </c>
      <c r="Q45" s="43"/>
    </row>
    <row r="46" spans="1:17" ht="39.75" customHeight="1" thickBot="1" x14ac:dyDescent="0.3">
      <c r="A46" s="1" t="s">
        <v>63</v>
      </c>
      <c r="B46" s="7" t="s">
        <v>64</v>
      </c>
      <c r="C46" s="21" t="s">
        <v>113</v>
      </c>
      <c r="D46" s="3">
        <f>E46+F46</f>
        <v>276</v>
      </c>
      <c r="E46" s="3">
        <v>92</v>
      </c>
      <c r="F46" s="4">
        <v>184</v>
      </c>
      <c r="G46" s="4">
        <v>74</v>
      </c>
      <c r="H46" s="4"/>
      <c r="I46" s="4"/>
      <c r="J46" s="4"/>
      <c r="K46" s="4">
        <v>124</v>
      </c>
      <c r="L46" s="4">
        <v>60</v>
      </c>
      <c r="M46" s="4">
        <v>0</v>
      </c>
      <c r="N46" s="4">
        <v>0</v>
      </c>
      <c r="O46" s="4">
        <v>0</v>
      </c>
      <c r="P46" s="4">
        <v>0</v>
      </c>
      <c r="Q46" s="43"/>
    </row>
    <row r="47" spans="1:17" ht="39.75" customHeight="1" thickBot="1" x14ac:dyDescent="0.3">
      <c r="A47" s="1" t="s">
        <v>65</v>
      </c>
      <c r="B47" s="7" t="s">
        <v>66</v>
      </c>
      <c r="C47" s="9" t="s">
        <v>113</v>
      </c>
      <c r="D47" s="1">
        <v>330</v>
      </c>
      <c r="E47" s="3">
        <v>110</v>
      </c>
      <c r="F47" s="4">
        <v>220</v>
      </c>
      <c r="G47" s="4">
        <v>90</v>
      </c>
      <c r="H47" s="4"/>
      <c r="I47" s="4"/>
      <c r="J47" s="4"/>
      <c r="K47" s="4">
        <v>128</v>
      </c>
      <c r="L47" s="4">
        <v>92</v>
      </c>
      <c r="M47" s="4">
        <v>0</v>
      </c>
      <c r="N47" s="4">
        <v>0</v>
      </c>
      <c r="O47" s="4">
        <v>0</v>
      </c>
      <c r="P47" s="4">
        <v>0</v>
      </c>
      <c r="Q47" s="43"/>
    </row>
    <row r="48" spans="1:17" ht="28.5" customHeight="1" thickBot="1" x14ac:dyDescent="0.3">
      <c r="A48" s="1" t="s">
        <v>67</v>
      </c>
      <c r="B48" s="7" t="s">
        <v>68</v>
      </c>
      <c r="C48" s="9" t="s">
        <v>113</v>
      </c>
      <c r="D48" s="1">
        <v>180</v>
      </c>
      <c r="E48" s="3">
        <v>60</v>
      </c>
      <c r="F48" s="4">
        <v>120</v>
      </c>
      <c r="G48" s="4">
        <v>60</v>
      </c>
      <c r="H48" s="4"/>
      <c r="I48" s="4"/>
      <c r="J48" s="4"/>
      <c r="K48" s="4">
        <v>64</v>
      </c>
      <c r="L48" s="4">
        <v>56</v>
      </c>
      <c r="M48" s="4">
        <v>0</v>
      </c>
      <c r="N48" s="4">
        <v>0</v>
      </c>
      <c r="O48" s="4">
        <v>0</v>
      </c>
      <c r="P48" s="4">
        <v>0</v>
      </c>
      <c r="Q48" s="43"/>
    </row>
    <row r="49" spans="1:21" ht="22.5" customHeight="1" thickBot="1" x14ac:dyDescent="0.3">
      <c r="A49" s="1" t="s">
        <v>69</v>
      </c>
      <c r="B49" s="7" t="s">
        <v>70</v>
      </c>
      <c r="C49" s="104" t="s">
        <v>113</v>
      </c>
      <c r="D49" s="1">
        <v>144</v>
      </c>
      <c r="E49" s="3"/>
      <c r="F49" s="4">
        <v>144</v>
      </c>
      <c r="G49" s="4"/>
      <c r="H49" s="4"/>
      <c r="I49" s="4"/>
      <c r="J49" s="4"/>
      <c r="K49" s="95">
        <v>0</v>
      </c>
      <c r="L49" s="95">
        <v>144</v>
      </c>
      <c r="M49" s="95">
        <v>0</v>
      </c>
      <c r="N49" s="95">
        <v>0</v>
      </c>
      <c r="O49" s="95">
        <v>0</v>
      </c>
      <c r="P49" s="95">
        <v>0</v>
      </c>
      <c r="Q49" s="43"/>
    </row>
    <row r="50" spans="1:21" ht="27.75" customHeight="1" thickBot="1" x14ac:dyDescent="0.3">
      <c r="A50" s="1" t="s">
        <v>71</v>
      </c>
      <c r="B50" s="28" t="s">
        <v>72</v>
      </c>
      <c r="C50" s="104" t="s">
        <v>113</v>
      </c>
      <c r="D50" s="16">
        <v>144</v>
      </c>
      <c r="E50" s="18"/>
      <c r="F50" s="8">
        <v>144</v>
      </c>
      <c r="G50" s="8"/>
      <c r="H50" s="8"/>
      <c r="I50" s="8"/>
      <c r="J50" s="8"/>
      <c r="K50" s="97">
        <v>0</v>
      </c>
      <c r="L50" s="97">
        <v>144</v>
      </c>
      <c r="M50" s="97">
        <v>0</v>
      </c>
      <c r="N50" s="97">
        <v>0</v>
      </c>
      <c r="O50" s="97">
        <v>0</v>
      </c>
      <c r="P50" s="97">
        <v>0</v>
      </c>
      <c r="Q50" s="43"/>
    </row>
    <row r="51" spans="1:21" ht="42.75" customHeight="1" thickTop="1" thickBot="1" x14ac:dyDescent="0.3">
      <c r="A51" s="53" t="s">
        <v>73</v>
      </c>
      <c r="B51" s="29" t="s">
        <v>74</v>
      </c>
      <c r="C51" s="30" t="s">
        <v>134</v>
      </c>
      <c r="D51" s="31">
        <f>SUM(D52:D54)</f>
        <v>1002</v>
      </c>
      <c r="E51" s="31">
        <f>SUM(E52:E54)</f>
        <v>334</v>
      </c>
      <c r="F51" s="32">
        <f>SUM(F52:F54)</f>
        <v>668</v>
      </c>
      <c r="G51" s="32">
        <f>SUM(G52:G54)</f>
        <v>248</v>
      </c>
      <c r="H51" s="32">
        <f>SUM(H52:H54)</f>
        <v>30</v>
      </c>
      <c r="I51" s="32"/>
      <c r="J51" s="32"/>
      <c r="K51" s="32">
        <v>0</v>
      </c>
      <c r="L51" s="32">
        <v>0</v>
      </c>
      <c r="M51" s="32">
        <f>SUM(M52:M54)</f>
        <v>224</v>
      </c>
      <c r="N51" s="32">
        <f>SUM(N52:N54)</f>
        <v>120</v>
      </c>
      <c r="O51" s="32">
        <f>SUM(O52:O54)</f>
        <v>172</v>
      </c>
      <c r="P51" s="33">
        <f>SUM(P52:P54)</f>
        <v>152</v>
      </c>
      <c r="Q51" s="43"/>
    </row>
    <row r="52" spans="1:21" ht="35.25" customHeight="1" thickBot="1" x14ac:dyDescent="0.3">
      <c r="A52" s="1" t="s">
        <v>75</v>
      </c>
      <c r="B52" s="7" t="s">
        <v>74</v>
      </c>
      <c r="C52" s="21" t="s">
        <v>111</v>
      </c>
      <c r="D52" s="3">
        <f>E52+F52</f>
        <v>537</v>
      </c>
      <c r="E52" s="3">
        <v>179</v>
      </c>
      <c r="F52" s="4">
        <v>358</v>
      </c>
      <c r="G52" s="4">
        <v>140</v>
      </c>
      <c r="H52" s="4">
        <v>30</v>
      </c>
      <c r="I52" s="4"/>
      <c r="J52" s="4"/>
      <c r="K52" s="4">
        <v>0</v>
      </c>
      <c r="L52" s="4">
        <v>0</v>
      </c>
      <c r="M52" s="4">
        <v>116</v>
      </c>
      <c r="N52" s="4">
        <v>46</v>
      </c>
      <c r="O52" s="4">
        <v>104</v>
      </c>
      <c r="P52" s="4">
        <v>92</v>
      </c>
      <c r="Q52" s="43"/>
    </row>
    <row r="53" spans="1:21" ht="36.75" customHeight="1" thickBot="1" x14ac:dyDescent="0.3">
      <c r="A53" s="1" t="s">
        <v>76</v>
      </c>
      <c r="B53" s="7" t="s">
        <v>77</v>
      </c>
      <c r="C53" s="9" t="s">
        <v>111</v>
      </c>
      <c r="D53" s="1">
        <v>120</v>
      </c>
      <c r="E53" s="3">
        <v>40</v>
      </c>
      <c r="F53" s="4">
        <v>80</v>
      </c>
      <c r="G53" s="4">
        <v>36</v>
      </c>
      <c r="H53" s="4"/>
      <c r="I53" s="4"/>
      <c r="J53" s="4"/>
      <c r="K53" s="4">
        <v>0</v>
      </c>
      <c r="L53" s="4">
        <v>0</v>
      </c>
      <c r="M53" s="4">
        <v>0</v>
      </c>
      <c r="N53" s="4">
        <v>0</v>
      </c>
      <c r="O53" s="4">
        <v>20</v>
      </c>
      <c r="P53" s="4">
        <v>60</v>
      </c>
      <c r="Q53" s="43"/>
    </row>
    <row r="54" spans="1:21" ht="36.75" customHeight="1" thickBot="1" x14ac:dyDescent="0.3">
      <c r="A54" s="1" t="s">
        <v>78</v>
      </c>
      <c r="B54" s="7" t="s">
        <v>79</v>
      </c>
      <c r="C54" s="9" t="s">
        <v>124</v>
      </c>
      <c r="D54" s="1">
        <v>345</v>
      </c>
      <c r="E54" s="3">
        <v>115</v>
      </c>
      <c r="F54" s="4">
        <v>230</v>
      </c>
      <c r="G54" s="4">
        <v>72</v>
      </c>
      <c r="H54" s="4"/>
      <c r="I54" s="4"/>
      <c r="J54" s="4"/>
      <c r="K54" s="4">
        <v>0</v>
      </c>
      <c r="L54" s="4">
        <v>0</v>
      </c>
      <c r="M54" s="4">
        <v>108</v>
      </c>
      <c r="N54" s="4">
        <v>74</v>
      </c>
      <c r="O54" s="4">
        <v>48</v>
      </c>
      <c r="P54" s="4">
        <v>0</v>
      </c>
      <c r="Q54" s="43"/>
    </row>
    <row r="55" spans="1:21" ht="26.25" customHeight="1" thickBot="1" x14ac:dyDescent="0.3">
      <c r="A55" s="1" t="s">
        <v>80</v>
      </c>
      <c r="B55" s="28" t="s">
        <v>72</v>
      </c>
      <c r="C55" s="19" t="s">
        <v>111</v>
      </c>
      <c r="D55" s="16">
        <v>324</v>
      </c>
      <c r="E55" s="18"/>
      <c r="F55" s="8">
        <f>M55+N55+O55+P55</f>
        <v>324</v>
      </c>
      <c r="G55" s="8"/>
      <c r="H55" s="8"/>
      <c r="I55" s="8"/>
      <c r="J55" s="8"/>
      <c r="K55" s="97">
        <v>0</v>
      </c>
      <c r="L55" s="97">
        <v>0</v>
      </c>
      <c r="M55" s="97">
        <v>0</v>
      </c>
      <c r="N55" s="97">
        <v>180</v>
      </c>
      <c r="O55" s="97">
        <v>72</v>
      </c>
      <c r="P55" s="97">
        <v>72</v>
      </c>
      <c r="Q55" s="43"/>
    </row>
    <row r="56" spans="1:21" ht="37.5" customHeight="1" thickTop="1" thickBot="1" x14ac:dyDescent="0.3">
      <c r="A56" s="53" t="s">
        <v>81</v>
      </c>
      <c r="B56" s="29" t="s">
        <v>82</v>
      </c>
      <c r="C56" s="30" t="s">
        <v>135</v>
      </c>
      <c r="D56" s="31">
        <f>D57</f>
        <v>180</v>
      </c>
      <c r="E56" s="31">
        <f>E57</f>
        <v>60</v>
      </c>
      <c r="F56" s="32">
        <f>F57</f>
        <v>120</v>
      </c>
      <c r="G56" s="32">
        <f>G57</f>
        <v>40</v>
      </c>
      <c r="H56" s="32">
        <f>H57</f>
        <v>20</v>
      </c>
      <c r="I56" s="32"/>
      <c r="J56" s="32"/>
      <c r="K56" s="32">
        <f t="shared" ref="K56:P56" si="6">K57</f>
        <v>0</v>
      </c>
      <c r="L56" s="32">
        <f t="shared" si="6"/>
        <v>0</v>
      </c>
      <c r="M56" s="32">
        <f t="shared" si="6"/>
        <v>0</v>
      </c>
      <c r="N56" s="32">
        <f t="shared" si="6"/>
        <v>0</v>
      </c>
      <c r="O56" s="32">
        <f t="shared" si="6"/>
        <v>120</v>
      </c>
      <c r="P56" s="33">
        <f t="shared" si="6"/>
        <v>0</v>
      </c>
      <c r="Q56" s="43"/>
    </row>
    <row r="57" spans="1:21" ht="39" customHeight="1" thickBot="1" x14ac:dyDescent="0.3">
      <c r="A57" s="1" t="s">
        <v>83</v>
      </c>
      <c r="B57" s="7" t="s">
        <v>84</v>
      </c>
      <c r="C57" s="21" t="s">
        <v>124</v>
      </c>
      <c r="D57" s="3">
        <v>180</v>
      </c>
      <c r="E57" s="3">
        <v>60</v>
      </c>
      <c r="F57" s="4">
        <v>120</v>
      </c>
      <c r="G57" s="4">
        <v>40</v>
      </c>
      <c r="H57" s="4">
        <v>20</v>
      </c>
      <c r="I57" s="4"/>
      <c r="J57" s="4"/>
      <c r="K57" s="4">
        <v>0</v>
      </c>
      <c r="L57" s="4">
        <v>0</v>
      </c>
      <c r="M57" s="4">
        <v>0</v>
      </c>
      <c r="N57" s="4">
        <v>0</v>
      </c>
      <c r="O57" s="4">
        <v>120</v>
      </c>
      <c r="P57" s="4">
        <v>0</v>
      </c>
      <c r="Q57" s="43"/>
    </row>
    <row r="58" spans="1:21" ht="29.25" customHeight="1" thickBot="1" x14ac:dyDescent="0.3">
      <c r="A58" s="98" t="s">
        <v>174</v>
      </c>
      <c r="B58" s="28" t="s">
        <v>72</v>
      </c>
      <c r="C58" s="19" t="s">
        <v>124</v>
      </c>
      <c r="D58" s="16">
        <v>72</v>
      </c>
      <c r="E58" s="18"/>
      <c r="F58" s="8">
        <v>72</v>
      </c>
      <c r="G58" s="8"/>
      <c r="H58" s="8"/>
      <c r="I58" s="8"/>
      <c r="J58" s="8"/>
      <c r="K58" s="97">
        <v>0</v>
      </c>
      <c r="L58" s="97">
        <v>0</v>
      </c>
      <c r="M58" s="97">
        <v>0</v>
      </c>
      <c r="N58" s="97">
        <v>0</v>
      </c>
      <c r="O58" s="97">
        <v>72</v>
      </c>
      <c r="P58" s="97">
        <v>0</v>
      </c>
      <c r="Q58" s="43"/>
    </row>
    <row r="59" spans="1:21" ht="34.5" customHeight="1" thickTop="1" thickBot="1" x14ac:dyDescent="0.3">
      <c r="A59" s="53" t="s">
        <v>85</v>
      </c>
      <c r="B59" s="29" t="s">
        <v>86</v>
      </c>
      <c r="C59" s="30" t="s">
        <v>136</v>
      </c>
      <c r="D59" s="31">
        <f>SUM(D60:D61)</f>
        <v>207</v>
      </c>
      <c r="E59" s="31">
        <f>SUM(E60:E61)</f>
        <v>69</v>
      </c>
      <c r="F59" s="32">
        <f>SUM(F60:F61)</f>
        <v>138</v>
      </c>
      <c r="G59" s="32">
        <f>SUM(G60,G61)</f>
        <v>60</v>
      </c>
      <c r="H59" s="32"/>
      <c r="I59" s="32"/>
      <c r="J59" s="32"/>
      <c r="K59" s="32">
        <f>SUM(K60:K61)</f>
        <v>0</v>
      </c>
      <c r="L59" s="32">
        <f>SUM(L60:L61)</f>
        <v>0</v>
      </c>
      <c r="M59" s="32">
        <f>SUM(M60:M61)</f>
        <v>68</v>
      </c>
      <c r="N59" s="32">
        <f>SUM(N60:N61)</f>
        <v>70</v>
      </c>
      <c r="O59" s="32">
        <v>0</v>
      </c>
      <c r="P59" s="33">
        <v>0</v>
      </c>
      <c r="Q59" s="43"/>
    </row>
    <row r="60" spans="1:21" ht="40.5" customHeight="1" thickBot="1" x14ac:dyDescent="0.3">
      <c r="A60" s="1" t="s">
        <v>87</v>
      </c>
      <c r="B60" s="7" t="s">
        <v>88</v>
      </c>
      <c r="C60" s="21" t="s">
        <v>121</v>
      </c>
      <c r="D60" s="3">
        <v>96</v>
      </c>
      <c r="E60" s="3">
        <v>32</v>
      </c>
      <c r="F60" s="4">
        <v>64</v>
      </c>
      <c r="G60" s="4">
        <v>30</v>
      </c>
      <c r="H60" s="6"/>
      <c r="I60" s="6"/>
      <c r="J60" s="6"/>
      <c r="K60" s="4">
        <v>0</v>
      </c>
      <c r="L60" s="4">
        <v>0</v>
      </c>
      <c r="M60" s="4">
        <v>32</v>
      </c>
      <c r="N60" s="4">
        <v>32</v>
      </c>
      <c r="O60" s="4">
        <v>0</v>
      </c>
      <c r="P60" s="4">
        <v>0</v>
      </c>
      <c r="Q60" s="43"/>
    </row>
    <row r="61" spans="1:21" ht="40.5" customHeight="1" thickBot="1" x14ac:dyDescent="0.3">
      <c r="A61" s="1" t="s">
        <v>89</v>
      </c>
      <c r="B61" s="7" t="s">
        <v>86</v>
      </c>
      <c r="C61" s="9" t="s">
        <v>121</v>
      </c>
      <c r="D61" s="1">
        <v>111</v>
      </c>
      <c r="E61" s="3">
        <v>37</v>
      </c>
      <c r="F61" s="4">
        <v>74</v>
      </c>
      <c r="G61" s="4">
        <v>30</v>
      </c>
      <c r="H61" s="6"/>
      <c r="I61" s="6"/>
      <c r="J61" s="6"/>
      <c r="K61" s="4">
        <v>0</v>
      </c>
      <c r="L61" s="4">
        <v>0</v>
      </c>
      <c r="M61" s="4">
        <v>36</v>
      </c>
      <c r="N61" s="4">
        <v>38</v>
      </c>
      <c r="O61" s="4">
        <v>0</v>
      </c>
      <c r="P61" s="4">
        <v>0</v>
      </c>
      <c r="Q61" s="43"/>
    </row>
    <row r="62" spans="1:21" ht="20.25" customHeight="1" thickBot="1" x14ac:dyDescent="0.3">
      <c r="A62" s="1" t="s">
        <v>90</v>
      </c>
      <c r="B62" s="28" t="s">
        <v>72</v>
      </c>
      <c r="C62" s="19" t="s">
        <v>121</v>
      </c>
      <c r="D62" s="16">
        <v>72</v>
      </c>
      <c r="E62" s="18"/>
      <c r="F62" s="8">
        <v>72</v>
      </c>
      <c r="G62" s="8"/>
      <c r="H62" s="8"/>
      <c r="I62" s="8"/>
      <c r="J62" s="8"/>
      <c r="K62" s="97">
        <v>0</v>
      </c>
      <c r="L62" s="97">
        <v>0</v>
      </c>
      <c r="M62" s="97">
        <v>0</v>
      </c>
      <c r="N62" s="97">
        <v>72</v>
      </c>
      <c r="O62" s="97">
        <v>0</v>
      </c>
      <c r="P62" s="97">
        <v>0</v>
      </c>
      <c r="Q62" s="43"/>
      <c r="U62" s="17"/>
    </row>
    <row r="63" spans="1:21" ht="46.5" customHeight="1" thickTop="1" thickBot="1" x14ac:dyDescent="0.3">
      <c r="A63" s="53" t="s">
        <v>91</v>
      </c>
      <c r="B63" s="29" t="s">
        <v>92</v>
      </c>
      <c r="C63" s="30" t="s">
        <v>136</v>
      </c>
      <c r="D63" s="31">
        <f>D64</f>
        <v>75</v>
      </c>
      <c r="E63" s="31">
        <f>E64</f>
        <v>25</v>
      </c>
      <c r="F63" s="32">
        <f>F64</f>
        <v>50</v>
      </c>
      <c r="G63" s="32">
        <f>G64</f>
        <v>24</v>
      </c>
      <c r="H63" s="32"/>
      <c r="I63" s="32"/>
      <c r="J63" s="32"/>
      <c r="K63" s="32">
        <f t="shared" ref="K63:P63" si="7">K64</f>
        <v>0</v>
      </c>
      <c r="L63" s="32">
        <f t="shared" si="7"/>
        <v>0</v>
      </c>
      <c r="M63" s="32">
        <f t="shared" si="7"/>
        <v>0</v>
      </c>
      <c r="N63" s="32">
        <f t="shared" si="7"/>
        <v>50</v>
      </c>
      <c r="O63" s="32">
        <f t="shared" si="7"/>
        <v>0</v>
      </c>
      <c r="P63" s="33">
        <f t="shared" si="7"/>
        <v>0</v>
      </c>
      <c r="Q63" s="37"/>
      <c r="R63" s="17"/>
      <c r="U63" s="17"/>
    </row>
    <row r="64" spans="1:21" ht="27.75" customHeight="1" thickBot="1" x14ac:dyDescent="0.3">
      <c r="A64" s="1" t="s">
        <v>93</v>
      </c>
      <c r="B64" s="7" t="s">
        <v>125</v>
      </c>
      <c r="C64" s="21" t="s">
        <v>121</v>
      </c>
      <c r="D64" s="3">
        <v>75</v>
      </c>
      <c r="E64" s="3">
        <v>25</v>
      </c>
      <c r="F64" s="4">
        <v>50</v>
      </c>
      <c r="G64" s="4">
        <v>24</v>
      </c>
      <c r="H64" s="4"/>
      <c r="I64" s="4"/>
      <c r="J64" s="4"/>
      <c r="K64" s="4">
        <v>0</v>
      </c>
      <c r="L64" s="4">
        <v>0</v>
      </c>
      <c r="M64" s="4">
        <v>0</v>
      </c>
      <c r="N64" s="4">
        <v>50</v>
      </c>
      <c r="O64" s="4">
        <v>0</v>
      </c>
      <c r="P64" s="4">
        <v>0</v>
      </c>
      <c r="Q64" s="43"/>
    </row>
    <row r="65" spans="1:17" ht="23.25" customHeight="1" thickBot="1" x14ac:dyDescent="0.3">
      <c r="A65" s="1" t="s">
        <v>94</v>
      </c>
      <c r="B65" s="7" t="s">
        <v>70</v>
      </c>
      <c r="C65" s="9" t="s">
        <v>121</v>
      </c>
      <c r="D65" s="1">
        <v>72</v>
      </c>
      <c r="E65" s="3"/>
      <c r="F65" s="4">
        <v>72</v>
      </c>
      <c r="G65" s="4"/>
      <c r="H65" s="4"/>
      <c r="I65" s="4"/>
      <c r="J65" s="4"/>
      <c r="K65" s="95">
        <v>0</v>
      </c>
      <c r="L65" s="95">
        <v>0</v>
      </c>
      <c r="M65" s="95">
        <v>0</v>
      </c>
      <c r="N65" s="95">
        <v>72</v>
      </c>
      <c r="O65" s="95">
        <v>0</v>
      </c>
      <c r="P65" s="95">
        <v>0</v>
      </c>
      <c r="Q65" s="43"/>
    </row>
    <row r="66" spans="1:17" ht="25.5" customHeight="1" thickBot="1" x14ac:dyDescent="0.3">
      <c r="A66" s="1" t="s">
        <v>95</v>
      </c>
      <c r="B66" s="7" t="s">
        <v>72</v>
      </c>
      <c r="C66" s="9" t="s">
        <v>121</v>
      </c>
      <c r="D66" s="1">
        <v>108</v>
      </c>
      <c r="E66" s="3"/>
      <c r="F66" s="4">
        <v>108</v>
      </c>
      <c r="G66" s="4"/>
      <c r="H66" s="4"/>
      <c r="I66" s="4"/>
      <c r="J66" s="4"/>
      <c r="K66" s="96">
        <v>0</v>
      </c>
      <c r="L66" s="96">
        <v>0</v>
      </c>
      <c r="M66" s="96">
        <v>0</v>
      </c>
      <c r="N66" s="96">
        <v>108</v>
      </c>
      <c r="O66" s="96">
        <v>0</v>
      </c>
      <c r="P66" s="96">
        <v>0</v>
      </c>
      <c r="Q66" s="43"/>
    </row>
    <row r="67" spans="1:17" ht="37.5" customHeight="1" thickBot="1" x14ac:dyDescent="0.3">
      <c r="A67" s="13" t="s">
        <v>98</v>
      </c>
      <c r="B67" s="5" t="s">
        <v>173</v>
      </c>
      <c r="C67" s="15"/>
      <c r="D67" s="1"/>
      <c r="E67" s="4"/>
      <c r="F67" s="4" t="s">
        <v>96</v>
      </c>
      <c r="G67" s="4"/>
      <c r="H67" s="4"/>
      <c r="I67" s="4"/>
      <c r="J67" s="4"/>
      <c r="K67" s="4"/>
      <c r="L67" s="4"/>
      <c r="M67" s="4"/>
      <c r="N67" s="42"/>
      <c r="O67" s="42"/>
      <c r="P67" s="4" t="s">
        <v>96</v>
      </c>
      <c r="Q67" s="43"/>
    </row>
    <row r="68" spans="1:17" ht="39" customHeight="1" thickBot="1" x14ac:dyDescent="0.3">
      <c r="A68" s="13" t="s">
        <v>99</v>
      </c>
      <c r="B68" s="5" t="s">
        <v>131</v>
      </c>
      <c r="C68" s="15"/>
      <c r="D68" s="1"/>
      <c r="E68" s="4"/>
      <c r="F68" s="4" t="s">
        <v>97</v>
      </c>
      <c r="G68" s="4"/>
      <c r="H68" s="4"/>
      <c r="I68" s="4"/>
      <c r="J68" s="4"/>
      <c r="K68" s="4"/>
      <c r="L68" s="4"/>
      <c r="M68" s="4"/>
      <c r="N68" s="42"/>
      <c r="O68" s="42"/>
      <c r="P68" s="4" t="s">
        <v>97</v>
      </c>
      <c r="Q68" s="43"/>
    </row>
    <row r="69" spans="1:17" ht="28.5" customHeight="1" thickBot="1" x14ac:dyDescent="0.3">
      <c r="A69" s="84"/>
      <c r="B69" s="90" t="s">
        <v>127</v>
      </c>
      <c r="C69" s="91" t="s">
        <v>192</v>
      </c>
      <c r="D69" s="84">
        <f>SUM(D7,D22)</f>
        <v>6588</v>
      </c>
      <c r="E69" s="68">
        <f>SUM(E7,E22)</f>
        <v>2196</v>
      </c>
      <c r="F69" s="68">
        <f>SUM(F7,F22)</f>
        <v>4392</v>
      </c>
      <c r="G69" s="68">
        <f>SUM(G7,G22)</f>
        <v>1971</v>
      </c>
      <c r="H69" s="68">
        <v>50</v>
      </c>
      <c r="I69" s="68">
        <f>I7</f>
        <v>576</v>
      </c>
      <c r="J69" s="70">
        <f>J7</f>
        <v>828</v>
      </c>
      <c r="K69" s="70">
        <f t="shared" ref="K69:P69" si="8">K22</f>
        <v>594</v>
      </c>
      <c r="L69" s="70">
        <f t="shared" si="8"/>
        <v>576</v>
      </c>
      <c r="M69" s="70">
        <f t="shared" si="8"/>
        <v>576</v>
      </c>
      <c r="N69" s="70">
        <f t="shared" si="8"/>
        <v>414</v>
      </c>
      <c r="O69" s="70">
        <f t="shared" si="8"/>
        <v>432</v>
      </c>
      <c r="P69" s="70">
        <f t="shared" si="8"/>
        <v>396</v>
      </c>
      <c r="Q69" s="43"/>
    </row>
    <row r="70" spans="1:17" ht="27" customHeight="1" thickBot="1" x14ac:dyDescent="0.3">
      <c r="A70" s="125" t="s">
        <v>130</v>
      </c>
      <c r="B70" s="126"/>
      <c r="C70" s="126"/>
      <c r="D70" s="126"/>
      <c r="E70" s="127"/>
      <c r="F70" s="121" t="s">
        <v>100</v>
      </c>
      <c r="G70" s="124" t="s">
        <v>101</v>
      </c>
      <c r="H70" s="124"/>
      <c r="I70" s="106">
        <v>11</v>
      </c>
      <c r="J70" s="106">
        <v>11</v>
      </c>
      <c r="K70" s="106">
        <v>9</v>
      </c>
      <c r="L70" s="106">
        <v>11</v>
      </c>
      <c r="M70" s="106">
        <v>11</v>
      </c>
      <c r="N70" s="106">
        <v>10</v>
      </c>
      <c r="O70" s="106">
        <v>9</v>
      </c>
      <c r="P70" s="106">
        <v>8</v>
      </c>
      <c r="Q70" s="43"/>
    </row>
    <row r="71" spans="1:17" ht="9" customHeight="1" thickBot="1" x14ac:dyDescent="0.3">
      <c r="A71" s="128"/>
      <c r="B71" s="129"/>
      <c r="C71" s="129"/>
      <c r="D71" s="129"/>
      <c r="E71" s="130"/>
      <c r="F71" s="122"/>
      <c r="G71" s="124"/>
      <c r="H71" s="124"/>
      <c r="I71" s="106"/>
      <c r="J71" s="106"/>
      <c r="K71" s="106"/>
      <c r="L71" s="106"/>
      <c r="M71" s="106"/>
      <c r="N71" s="106"/>
      <c r="O71" s="106"/>
      <c r="P71" s="106"/>
      <c r="Q71" s="43"/>
    </row>
    <row r="72" spans="1:17" ht="30.75" customHeight="1" thickBot="1" x14ac:dyDescent="0.3">
      <c r="A72" s="117" t="s">
        <v>131</v>
      </c>
      <c r="B72" s="118"/>
      <c r="C72" s="118"/>
      <c r="D72" s="118"/>
      <c r="E72" s="119"/>
      <c r="F72" s="122"/>
      <c r="G72" s="124" t="s">
        <v>139</v>
      </c>
      <c r="H72" s="124"/>
      <c r="I72" s="4">
        <v>0</v>
      </c>
      <c r="J72" s="4">
        <v>0</v>
      </c>
      <c r="K72" s="4">
        <v>0</v>
      </c>
      <c r="L72" s="4">
        <v>4</v>
      </c>
      <c r="M72" s="4">
        <v>0</v>
      </c>
      <c r="N72" s="4">
        <v>2</v>
      </c>
      <c r="O72" s="4">
        <v>0</v>
      </c>
      <c r="P72" s="4">
        <v>0</v>
      </c>
      <c r="Q72" s="43"/>
    </row>
    <row r="73" spans="1:17" ht="35.25" customHeight="1" thickBot="1" x14ac:dyDescent="0.3">
      <c r="A73" s="120" t="s">
        <v>132</v>
      </c>
      <c r="B73" s="118"/>
      <c r="C73" s="118"/>
      <c r="D73" s="118"/>
      <c r="E73" s="119"/>
      <c r="F73" s="122"/>
      <c r="G73" s="124" t="s">
        <v>138</v>
      </c>
      <c r="H73" s="124"/>
      <c r="I73" s="4">
        <v>0</v>
      </c>
      <c r="J73" s="4">
        <v>0</v>
      </c>
      <c r="K73" s="4">
        <v>0</v>
      </c>
      <c r="L73" s="4">
        <v>4</v>
      </c>
      <c r="M73" s="4">
        <v>0</v>
      </c>
      <c r="N73" s="4">
        <v>10</v>
      </c>
      <c r="O73" s="4">
        <v>4</v>
      </c>
      <c r="P73" s="4">
        <v>2</v>
      </c>
      <c r="Q73" s="43"/>
    </row>
    <row r="74" spans="1:17" ht="30" customHeight="1" thickBot="1" x14ac:dyDescent="0.3">
      <c r="A74" s="120" t="s">
        <v>175</v>
      </c>
      <c r="B74" s="118"/>
      <c r="C74" s="118"/>
      <c r="D74" s="118"/>
      <c r="E74" s="119"/>
      <c r="F74" s="122"/>
      <c r="G74" s="124" t="s">
        <v>102</v>
      </c>
      <c r="H74" s="124"/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 t="s">
        <v>96</v>
      </c>
      <c r="Q74" s="43"/>
    </row>
    <row r="75" spans="1:17" ht="32.25" customHeight="1" thickBot="1" x14ac:dyDescent="0.3">
      <c r="A75" s="120" t="s">
        <v>176</v>
      </c>
      <c r="B75" s="118"/>
      <c r="C75" s="118"/>
      <c r="D75" s="118"/>
      <c r="E75" s="119"/>
      <c r="F75" s="122"/>
      <c r="G75" s="124" t="s">
        <v>103</v>
      </c>
      <c r="H75" s="124"/>
      <c r="I75" s="4">
        <v>2</v>
      </c>
      <c r="J75" s="4">
        <v>3</v>
      </c>
      <c r="K75" s="4">
        <v>1</v>
      </c>
      <c r="L75" s="4">
        <v>2</v>
      </c>
      <c r="M75" s="4">
        <v>2</v>
      </c>
      <c r="N75" s="4">
        <v>2</v>
      </c>
      <c r="O75" s="4">
        <v>2</v>
      </c>
      <c r="P75" s="4">
        <v>2</v>
      </c>
      <c r="Q75" s="43"/>
    </row>
    <row r="76" spans="1:17" ht="25.5" customHeight="1" thickBot="1" x14ac:dyDescent="0.3">
      <c r="A76" s="120" t="s">
        <v>177</v>
      </c>
      <c r="B76" s="118"/>
      <c r="C76" s="118"/>
      <c r="D76" s="118"/>
      <c r="E76" s="119"/>
      <c r="F76" s="122"/>
      <c r="G76" s="124" t="s">
        <v>104</v>
      </c>
      <c r="H76" s="124"/>
      <c r="I76" s="4">
        <v>0</v>
      </c>
      <c r="J76" s="4">
        <v>7</v>
      </c>
      <c r="K76" s="4">
        <v>0</v>
      </c>
      <c r="L76" s="4">
        <v>8</v>
      </c>
      <c r="M76" s="4">
        <v>2</v>
      </c>
      <c r="N76" s="4">
        <v>7</v>
      </c>
      <c r="O76" s="4">
        <v>3</v>
      </c>
      <c r="P76" s="4">
        <v>7</v>
      </c>
      <c r="Q76" s="43"/>
    </row>
    <row r="77" spans="1:17" ht="26.25" customHeight="1" thickBot="1" x14ac:dyDescent="0.3">
      <c r="A77" s="120"/>
      <c r="B77" s="118"/>
      <c r="C77" s="118"/>
      <c r="D77" s="118"/>
      <c r="E77" s="119"/>
      <c r="F77" s="123"/>
      <c r="G77" s="124" t="s">
        <v>105</v>
      </c>
      <c r="H77" s="124"/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3"/>
    </row>
    <row r="78" spans="1:17" ht="15.75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</sheetData>
  <mergeCells count="39">
    <mergeCell ref="A75:E75"/>
    <mergeCell ref="A76:E76"/>
    <mergeCell ref="I70:I71"/>
    <mergeCell ref="N70:N71"/>
    <mergeCell ref="F70:F77"/>
    <mergeCell ref="G74:H74"/>
    <mergeCell ref="G76:H76"/>
    <mergeCell ref="G77:H77"/>
    <mergeCell ref="G75:H75"/>
    <mergeCell ref="G73:H73"/>
    <mergeCell ref="G72:H72"/>
    <mergeCell ref="G70:H71"/>
    <mergeCell ref="A77:E77"/>
    <mergeCell ref="A70:E70"/>
    <mergeCell ref="A71:E71"/>
    <mergeCell ref="A72:E72"/>
    <mergeCell ref="A73:E73"/>
    <mergeCell ref="A74:E74"/>
    <mergeCell ref="O70:O71"/>
    <mergeCell ref="P70:P71"/>
    <mergeCell ref="J70:J71"/>
    <mergeCell ref="K70:K71"/>
    <mergeCell ref="L70:L71"/>
    <mergeCell ref="M70:M71"/>
    <mergeCell ref="C1:L1"/>
    <mergeCell ref="A2:A5"/>
    <mergeCell ref="B2:B5"/>
    <mergeCell ref="C2:C5"/>
    <mergeCell ref="E3:E5"/>
    <mergeCell ref="I2:P2"/>
    <mergeCell ref="I3:J3"/>
    <mergeCell ref="K3:L3"/>
    <mergeCell ref="O3:P3"/>
    <mergeCell ref="F4:F5"/>
    <mergeCell ref="F3:H3"/>
    <mergeCell ref="M3:N3"/>
    <mergeCell ref="G4:H4"/>
    <mergeCell ref="D2:H2"/>
    <mergeCell ref="D3:D5"/>
  </mergeCells>
  <phoneticPr fontId="0" type="noConversion"/>
  <pageMargins left="0.39370078740157483" right="0.39370078740157483" top="0.39370078740157483" bottom="0.39370078740157483" header="0" footer="0"/>
  <pageSetup paperSize="9" scale="53" firstPageNumber="0" fitToHeight="0" orientation="landscape" r:id="rId1"/>
  <rowBreaks count="2" manualBreakCount="2">
    <brk id="33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1-4 курс 2016-2017</vt:lpstr>
      <vt:lpstr>'  1-4 курс 2016-2017'!Область_печати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revision>0</cp:revision>
  <cp:lastPrinted>2018-05-03T04:47:19Z</cp:lastPrinted>
  <dcterms:created xsi:type="dcterms:W3CDTF">2016-04-25T23:22:33Z</dcterms:created>
  <dcterms:modified xsi:type="dcterms:W3CDTF">2018-06-22T23:11:34Z</dcterms:modified>
  <dc:language>ru-RU</dc:language>
</cp:coreProperties>
</file>