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.вар.Тарификация на 2017-2018 учебный год\учебные планы 2017-2018г. нач. подготовки НОВЫЕ\3,4 курс 43.02.03 Стилистика\"/>
    </mc:Choice>
  </mc:AlternateContent>
  <bookViews>
    <workbookView xWindow="0" yWindow="0" windowWidth="15480" windowHeight="8190"/>
  </bookViews>
  <sheets>
    <sheet name="  1-4 курс 2016-2017" sheetId="3" r:id="rId1"/>
  </sheets>
  <calcPr calcId="162913" iterateDelta="1E-4"/>
</workbook>
</file>

<file path=xl/calcChain.xml><?xml version="1.0" encoding="utf-8"?>
<calcChain xmlns="http://schemas.openxmlformats.org/spreadsheetml/2006/main">
  <c r="D24" i="3" l="1"/>
  <c r="D23" i="3"/>
  <c r="D7" i="3" s="1"/>
  <c r="D22" i="3"/>
  <c r="D21" i="3"/>
  <c r="D20" i="3"/>
  <c r="D18" i="3"/>
  <c r="D17" i="3"/>
  <c r="D16" i="3"/>
  <c r="D15" i="3"/>
  <c r="D14" i="3"/>
  <c r="D13" i="3"/>
  <c r="D12" i="3"/>
  <c r="D11" i="3"/>
  <c r="D10" i="3"/>
  <c r="D9" i="3"/>
  <c r="D8" i="3"/>
  <c r="J7" i="3"/>
  <c r="I7" i="3"/>
  <c r="G7" i="3"/>
  <c r="F7" i="3"/>
  <c r="E7" i="3"/>
  <c r="D62" i="3" l="1"/>
  <c r="D71" i="3"/>
  <c r="D68" i="3"/>
  <c r="D67" i="3"/>
  <c r="D66" i="3"/>
  <c r="D64" i="3"/>
  <c r="D63" i="3"/>
  <c r="D58" i="3"/>
  <c r="D56" i="3"/>
  <c r="D55" i="3"/>
  <c r="D54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5" i="3"/>
  <c r="D33" i="3" s="1"/>
  <c r="D32" i="3"/>
  <c r="D31" i="3"/>
  <c r="D30" i="3"/>
  <c r="D29" i="3"/>
  <c r="D28" i="3"/>
  <c r="D27" i="3"/>
  <c r="P69" i="3"/>
  <c r="O69" i="3"/>
  <c r="N69" i="3"/>
  <c r="M69" i="3"/>
  <c r="L69" i="3"/>
  <c r="K69" i="3"/>
  <c r="G69" i="3"/>
  <c r="F69" i="3"/>
  <c r="E69" i="3"/>
  <c r="D69" i="3"/>
  <c r="P65" i="3"/>
  <c r="O65" i="3"/>
  <c r="N65" i="3"/>
  <c r="M65" i="3"/>
  <c r="L65" i="3"/>
  <c r="K65" i="3"/>
  <c r="H65" i="3"/>
  <c r="G65" i="3"/>
  <c r="F65" i="3"/>
  <c r="E65" i="3"/>
  <c r="D65" i="3"/>
  <c r="P61" i="3"/>
  <c r="O61" i="3"/>
  <c r="N61" i="3"/>
  <c r="M61" i="3"/>
  <c r="L61" i="3"/>
  <c r="K61" i="3"/>
  <c r="H61" i="3"/>
  <c r="G61" i="3"/>
  <c r="F61" i="3"/>
  <c r="E61" i="3"/>
  <c r="D61" i="3"/>
  <c r="P57" i="3"/>
  <c r="O57" i="3"/>
  <c r="N57" i="3"/>
  <c r="M57" i="3"/>
  <c r="K57" i="3"/>
  <c r="H57" i="3"/>
  <c r="G57" i="3"/>
  <c r="F57" i="3"/>
  <c r="E57" i="3"/>
  <c r="D57" i="3"/>
  <c r="P53" i="3"/>
  <c r="O53" i="3"/>
  <c r="N53" i="3"/>
  <c r="M53" i="3"/>
  <c r="L53" i="3"/>
  <c r="K53" i="3"/>
  <c r="G53" i="3"/>
  <c r="F53" i="3"/>
  <c r="F52" i="3" s="1"/>
  <c r="F36" i="3" s="1"/>
  <c r="E53" i="3"/>
  <c r="H74" i="3"/>
  <c r="P37" i="3"/>
  <c r="O37" i="3"/>
  <c r="N37" i="3"/>
  <c r="M37" i="3"/>
  <c r="L37" i="3"/>
  <c r="K37" i="3"/>
  <c r="G37" i="3"/>
  <c r="F37" i="3"/>
  <c r="E37" i="3"/>
  <c r="P33" i="3"/>
  <c r="O33" i="3"/>
  <c r="N33" i="3"/>
  <c r="M33" i="3"/>
  <c r="L33" i="3"/>
  <c r="K33" i="3"/>
  <c r="G33" i="3"/>
  <c r="F33" i="3"/>
  <c r="E33" i="3"/>
  <c r="P26" i="3"/>
  <c r="O26" i="3"/>
  <c r="N26" i="3"/>
  <c r="M26" i="3"/>
  <c r="L26" i="3"/>
  <c r="K26" i="3"/>
  <c r="G26" i="3"/>
  <c r="F26" i="3"/>
  <c r="E26" i="3"/>
  <c r="P74" i="3"/>
  <c r="O74" i="3"/>
  <c r="N74" i="3"/>
  <c r="M74" i="3"/>
  <c r="L74" i="3"/>
  <c r="K74" i="3"/>
  <c r="I74" i="3"/>
  <c r="E74" i="3"/>
  <c r="K8" i="3"/>
  <c r="D53" i="3"/>
  <c r="F60" i="3"/>
  <c r="D60" i="3" s="1"/>
  <c r="F59" i="3"/>
  <c r="D59" i="3" s="1"/>
  <c r="K52" i="3" l="1"/>
  <c r="K36" i="3" s="1"/>
  <c r="M52" i="3"/>
  <c r="M36" i="3" s="1"/>
  <c r="H52" i="3"/>
  <c r="D26" i="3"/>
  <c r="G52" i="3"/>
  <c r="G36" i="3" s="1"/>
  <c r="G25" i="3" s="1"/>
  <c r="G74" i="3" s="1"/>
  <c r="E52" i="3"/>
  <c r="E36" i="3" s="1"/>
  <c r="D52" i="3"/>
  <c r="D37" i="3"/>
  <c r="O52" i="3"/>
  <c r="O36" i="3" s="1"/>
  <c r="N52" i="3"/>
  <c r="N36" i="3" s="1"/>
  <c r="L52" i="3"/>
  <c r="L36" i="3" s="1"/>
  <c r="P52" i="3"/>
  <c r="P36" i="3" s="1"/>
  <c r="J74" i="3"/>
  <c r="F74" i="3"/>
  <c r="D36" i="3" l="1"/>
  <c r="D25" i="3" s="1"/>
  <c r="D74" i="3" s="1"/>
</calcChain>
</file>

<file path=xl/sharedStrings.xml><?xml version="1.0" encoding="utf-8"?>
<sst xmlns="http://schemas.openxmlformats.org/spreadsheetml/2006/main" count="249" uniqueCount="204">
  <si>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</si>
  <si>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</si>
  <si>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</si>
  <si>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</si>
  <si>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</si>
  <si>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</si>
  <si>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</si>
  <si>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</si>
  <si>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</si>
  <si>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</si>
  <si>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</si>
  <si>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</si>
  <si>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</si>
  <si>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т.ч.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</si>
  <si>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</si>
  <si>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</si>
  <si>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</si>
  <si>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</si>
  <si>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</si>
  <si>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</si>
  <si>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</si>
  <si>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</si>
  <si>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курсовых работ (проектов)</t>
  </si>
  <si>
    <t>Э, Э</t>
  </si>
  <si>
    <t>-, ДЗ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</si>
  <si>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</si>
  <si>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</si>
  <si>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</si>
  <si>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</si>
  <si>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Обществознание</t>
  </si>
  <si>
    <t>Экономика</t>
  </si>
  <si>
    <t>Право</t>
  </si>
  <si>
    <t>Естествознание</t>
  </si>
  <si>
    <t>География</t>
  </si>
  <si>
    <t>Экология</t>
  </si>
  <si>
    <t>-,ДЗ</t>
  </si>
  <si>
    <t>ОГСЭ.00</t>
  </si>
  <si>
    <t>ОГСЭ.01</t>
  </si>
  <si>
    <t>Основы философии</t>
  </si>
  <si>
    <t>Э,-</t>
  </si>
  <si>
    <t>ОГСЭ.02</t>
  </si>
  <si>
    <t>ОГСЭ.03</t>
  </si>
  <si>
    <t>Психология общения</t>
  </si>
  <si>
    <t>ОГСЭ.04</t>
  </si>
  <si>
    <t>ОГСЭ.05</t>
  </si>
  <si>
    <t>ОГСЭ.06</t>
  </si>
  <si>
    <t>Русский язык и культура речи</t>
  </si>
  <si>
    <t>ЕН.00</t>
  </si>
  <si>
    <t>ЕН.01</t>
  </si>
  <si>
    <t>Информатика и информационно-коммуникационные технологии в профессиональной деятельности</t>
  </si>
  <si>
    <t>П.00</t>
  </si>
  <si>
    <t>ОП.00</t>
  </si>
  <si>
    <t>ОП.01</t>
  </si>
  <si>
    <t>Сервисная деятельность</t>
  </si>
  <si>
    <t>ОП.02</t>
  </si>
  <si>
    <t>Основы маркетинга, менеджмента</t>
  </si>
  <si>
    <t>ОП.03</t>
  </si>
  <si>
    <t>ОП.04</t>
  </si>
  <si>
    <t>ОП.05</t>
  </si>
  <si>
    <t>Цветоведение</t>
  </si>
  <si>
    <t>ОП.06</t>
  </si>
  <si>
    <t>Основы композиции</t>
  </si>
  <si>
    <t>ОП.07</t>
  </si>
  <si>
    <t>Эстетика</t>
  </si>
  <si>
    <t>ОП.08</t>
  </si>
  <si>
    <t>Безопасность жизнедеятельности</t>
  </si>
  <si>
    <t>Основы анатомии и физиологии человека</t>
  </si>
  <si>
    <t>ОП.10</t>
  </si>
  <si>
    <t>Стандартизация, метрология и сертификация</t>
  </si>
  <si>
    <t>ОП.11</t>
  </si>
  <si>
    <t>ПМ.00</t>
  </si>
  <si>
    <t>Профессиональные модули</t>
  </si>
  <si>
    <t>ПМ.01</t>
  </si>
  <si>
    <t>Коррекция и окрашивание бровей, окрашивание ресниц</t>
  </si>
  <si>
    <t>МДК.01.01</t>
  </si>
  <si>
    <t>Основы косметологии</t>
  </si>
  <si>
    <t>МДК.01.02</t>
  </si>
  <si>
    <t>Технология оформления бровей и ресниц</t>
  </si>
  <si>
    <t>УП.01</t>
  </si>
  <si>
    <t>Учебная практика</t>
  </si>
  <si>
    <t>Практика по профилю специальности</t>
  </si>
  <si>
    <t>ПМ.02</t>
  </si>
  <si>
    <t>Выполнение салонного и специфического  макияжа</t>
  </si>
  <si>
    <t>МДК.02.01</t>
  </si>
  <si>
    <t>Искусство и технология макияжа</t>
  </si>
  <si>
    <t>УП.02</t>
  </si>
  <si>
    <t>ПП.02</t>
  </si>
  <si>
    <t>ПМ.03</t>
  </si>
  <si>
    <t>Выполнение фейс-арта, боди-арта</t>
  </si>
  <si>
    <t>МДК.03.01</t>
  </si>
  <si>
    <t>Технология фейс-арта и боди-арта</t>
  </si>
  <si>
    <t>Материаловедение и оборудование</t>
  </si>
  <si>
    <t>УП.03</t>
  </si>
  <si>
    <t>ПП.03</t>
  </si>
  <si>
    <t>ПМ.04</t>
  </si>
  <si>
    <t>Создание индивидуального стиля заказчика в соответствии с запросами, историческими стилями и тенденциями моды</t>
  </si>
  <si>
    <t>МДК.04.01</t>
  </si>
  <si>
    <t>Искусство создания стиля</t>
  </si>
  <si>
    <t>ПМ.05</t>
  </si>
  <si>
    <t>Выполнение работ по одной или нескольким профессиям рабочих, должностям служащих</t>
  </si>
  <si>
    <t>МДК.05.01</t>
  </si>
  <si>
    <t>УП.05</t>
  </si>
  <si>
    <t>2н</t>
  </si>
  <si>
    <t>4н</t>
  </si>
  <si>
    <t>5н</t>
  </si>
  <si>
    <t>3н</t>
  </si>
  <si>
    <t>ПДП.00</t>
  </si>
  <si>
    <t>Производственная практика (преддипломная практика)</t>
  </si>
  <si>
    <t>ГИА.00</t>
  </si>
  <si>
    <t>6н</t>
  </si>
  <si>
    <t>Всего</t>
  </si>
  <si>
    <t>дисциплин и МДК</t>
  </si>
  <si>
    <t>учебной практики</t>
  </si>
  <si>
    <t>производственные практики</t>
  </si>
  <si>
    <t>Преддипломная практика</t>
  </si>
  <si>
    <t>экзаменов</t>
  </si>
  <si>
    <t>дифф. зачетов</t>
  </si>
  <si>
    <t>зачетов</t>
  </si>
  <si>
    <t>лабораторных и практических занятий</t>
  </si>
  <si>
    <t>ДЗ,-</t>
  </si>
  <si>
    <t>Математика: алгебра, начала математического анализа, геометрия</t>
  </si>
  <si>
    <t>Информатика</t>
  </si>
  <si>
    <t>Общий гуманитарный и социально-экономический  учебный цикл</t>
  </si>
  <si>
    <t>ДЗ,-,-,-,-,-,</t>
  </si>
  <si>
    <t>-, ДЗ,-,-,-,-,</t>
  </si>
  <si>
    <t>-,-,-,ДЗ</t>
  </si>
  <si>
    <t>-,-,-,-,-,ДЗ</t>
  </si>
  <si>
    <t>-,-,Э,-,-,-,</t>
  </si>
  <si>
    <t>Математический и общий естественнонаучный  учебный цикл</t>
  </si>
  <si>
    <t>-,-,-,ДЗ,-,-,</t>
  </si>
  <si>
    <t>Пластическая анатомия человека</t>
  </si>
  <si>
    <t>Э,-,-,-,-,-,</t>
  </si>
  <si>
    <t>Рисунок и живопись</t>
  </si>
  <si>
    <t>-,ДЗ,-,-,-,-,</t>
  </si>
  <si>
    <t>ОП.09</t>
  </si>
  <si>
    <t>-,-,ДЗ,-,-,-,</t>
  </si>
  <si>
    <t>ОП.12</t>
  </si>
  <si>
    <t>Имиджелогия</t>
  </si>
  <si>
    <t>ОП.13</t>
  </si>
  <si>
    <t>Основы предпринимательской деятельности</t>
  </si>
  <si>
    <t>-,-,-,-,ДЗ,-,</t>
  </si>
  <si>
    <t>ОП.14</t>
  </si>
  <si>
    <t>Способы поиска работы и трудоустройства</t>
  </si>
  <si>
    <t>-,-,-,-,Э,-,</t>
  </si>
  <si>
    <t>УП.04</t>
  </si>
  <si>
    <t>ПП.04</t>
  </si>
  <si>
    <t>Выполнение работ по профессии "Маникюрша"</t>
  </si>
  <si>
    <t>16 нед.   576ч.</t>
  </si>
  <si>
    <t>Государственная итоговая аттестация</t>
  </si>
  <si>
    <t>Консультации на учебную группу  из расчета  4 часа на обучающегося  на каждый учебный год</t>
  </si>
  <si>
    <t>Общепрофессиональные дисциплины</t>
  </si>
  <si>
    <t>2. План учебного процесса</t>
  </si>
  <si>
    <t>1ДЗ</t>
  </si>
  <si>
    <t>Эк,-,-,-,-,-,</t>
  </si>
  <si>
    <t>-,-,-,-,Эк,-,</t>
  </si>
  <si>
    <t>-,-,-,Эк,-,-,</t>
  </si>
  <si>
    <t>-,-,-,-,-,Эк</t>
  </si>
  <si>
    <t>-,Эк,-,-,-,-,</t>
  </si>
  <si>
    <t>Профессиональный учебный цикл</t>
  </si>
  <si>
    <t>-,Э</t>
  </si>
  <si>
    <t>О.00</t>
  </si>
  <si>
    <t>Общеобразовательный учебный цикл</t>
  </si>
  <si>
    <t>1Э/4ДЗ</t>
  </si>
  <si>
    <t>5Эк/5Э/28ДЗ</t>
  </si>
  <si>
    <t>5Эк/4Э/23ДЗ</t>
  </si>
  <si>
    <t>3Э/11ДЗ</t>
  </si>
  <si>
    <t>5Эк/1Э/12ДЗ</t>
  </si>
  <si>
    <t>5Эк/9Э/38ДЗ</t>
  </si>
  <si>
    <t>,з,з,з,з,ДЗ</t>
  </si>
  <si>
    <t>Обязательная и вариативная  часть учебных циклов</t>
  </si>
  <si>
    <t>14 нед.       504ч.</t>
  </si>
  <si>
    <t>8 нед.          288 ч.</t>
  </si>
  <si>
    <t xml:space="preserve"> Программа   углубленной подготовки</t>
  </si>
  <si>
    <t>4Э/10 ДЗ</t>
  </si>
  <si>
    <t>ОУД.01</t>
  </si>
  <si>
    <t>Русский язык и литература</t>
  </si>
  <si>
    <t xml:space="preserve">ч.1 Русский язык </t>
  </si>
  <si>
    <t>ч.2 Литература</t>
  </si>
  <si>
    <t>ОУД.02</t>
  </si>
  <si>
    <t>ОУД.03</t>
  </si>
  <si>
    <t>ОУД.04</t>
  </si>
  <si>
    <t>з,ДЗ</t>
  </si>
  <si>
    <t>ОУД.05</t>
  </si>
  <si>
    <t>ОУД.06</t>
  </si>
  <si>
    <t>ОУД.07</t>
  </si>
  <si>
    <t>ОУД.08</t>
  </si>
  <si>
    <t>ОУД.09</t>
  </si>
  <si>
    <t>Профильные общеобразовательные учебные дисциплины</t>
  </si>
  <si>
    <t>ОУД.10</t>
  </si>
  <si>
    <t>ОУД.11</t>
  </si>
  <si>
    <t>ОУД.12</t>
  </si>
  <si>
    <t>ОУД.13</t>
  </si>
  <si>
    <t>УД.01</t>
  </si>
  <si>
    <t>Введение в специальность</t>
  </si>
  <si>
    <t>16 нед                576ч.</t>
  </si>
  <si>
    <t>23 нед              828ч.</t>
  </si>
  <si>
    <t>21 нед.               756ч.</t>
  </si>
  <si>
    <t>14 нед.               504ч.</t>
  </si>
  <si>
    <t>11 нед              396 ч.</t>
  </si>
  <si>
    <t xml:space="preserve"> Выпускная квалификационная работа  (Дипломная работа)</t>
  </si>
  <si>
    <t>Выполнение  выпускной квалификационной работы с  18.05. 2019г. по  14.06.2019г.  (всего 4 недели)</t>
  </si>
  <si>
    <t>Защита  выпускной квалификационной работы с 15.06.2019г. по 28.06.2019г. (всего 2 недели)</t>
  </si>
  <si>
    <t>-,-,-,Э,-,-,</t>
  </si>
  <si>
    <t>Стилистика и искусство визажа  3 курс (год начала подготовки2015-2016 уч.год.)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</si>
</sst>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55"/>
      <name val="Times New Roman"/>
      <family val="1"/>
      <charset val="204"/>
    </font>
    <font>
      <sz val="14"/>
      <color indexed="55"/>
      <name val="Calibri"/>
      <family val="2"/>
      <charset val="204"/>
    </font>
    <font>
      <sz val="12"/>
      <color indexed="4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3" xfId="0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0" fillId="0" borderId="3" xfId="0" applyNumberForma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justify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/>
    <xf numFmtId="0" fontId="8" fillId="0" borderId="13" xfId="0" applyFont="1" applyBorder="1" applyAlignment="1"/>
    <xf numFmtId="49" fontId="1" fillId="0" borderId="8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A63" zoomScale="75" zoomScaleNormal="75" workbookViewId="0">
      <selection sqref="A1:P81"/>
    </sheetView>
  </sheetViews>
  <sheetFormatPr defaultColWidth="8.5703125" defaultRowHeight="15" x14ac:dyDescent="0.25"/>
  <cols>
    <col min="1" max="1" width="17" customWidth="1"/>
    <col min="2" max="2" width="55.42578125" customWidth="1"/>
    <col min="3" max="3" width="15.42578125" style="6" customWidth="1"/>
    <col min="4" max="4" width="12.28515625" customWidth="1"/>
    <col min="5" max="5" width="12.42578125" customWidth="1"/>
    <col min="6" max="6" width="11.42578125" customWidth="1"/>
    <col min="7" max="7" width="13.28515625" customWidth="1"/>
    <col min="8" max="9" width="12.85546875" customWidth="1"/>
    <col min="10" max="10" width="12.140625" customWidth="1"/>
    <col min="11" max="12" width="12.7109375" customWidth="1"/>
    <col min="13" max="13" width="12.5703125" customWidth="1"/>
    <col min="14" max="14" width="12.42578125" customWidth="1"/>
    <col min="15" max="15" width="13" customWidth="1"/>
    <col min="16" max="16" width="13.42578125" customWidth="1"/>
  </cols>
  <sheetData>
    <row r="1" spans="1:16" ht="38.25" customHeight="1" thickBot="1" x14ac:dyDescent="0.35">
      <c r="B1" s="12" t="s">
        <v>151</v>
      </c>
      <c r="D1" s="73" t="s">
        <v>203</v>
      </c>
      <c r="E1" s="74"/>
      <c r="F1" s="74"/>
      <c r="G1" s="74"/>
      <c r="H1" s="74"/>
      <c r="I1" s="74"/>
      <c r="J1" s="74"/>
      <c r="K1" s="74"/>
      <c r="L1" s="74"/>
      <c r="M1" s="74"/>
    </row>
    <row r="2" spans="1:16" ht="31.5" customHeight="1" thickBot="1" x14ac:dyDescent="0.3">
      <c r="A2" s="77" t="s">
        <v>0</v>
      </c>
      <c r="B2" s="76" t="s">
        <v>1</v>
      </c>
      <c r="C2" s="75" t="s">
        <v>2</v>
      </c>
      <c r="D2" s="76" t="s">
        <v>3</v>
      </c>
      <c r="E2" s="76"/>
      <c r="F2" s="76"/>
      <c r="G2" s="76"/>
      <c r="H2" s="76"/>
      <c r="I2" s="76" t="s">
        <v>4</v>
      </c>
      <c r="J2" s="76"/>
      <c r="K2" s="76"/>
      <c r="L2" s="76"/>
      <c r="M2" s="76"/>
      <c r="N2" s="76"/>
      <c r="O2" s="76"/>
      <c r="P2" s="76"/>
    </row>
    <row r="3" spans="1:16" ht="16.5" customHeight="1" thickBot="1" x14ac:dyDescent="0.3">
      <c r="A3" s="77"/>
      <c r="B3" s="76"/>
      <c r="C3" s="75"/>
      <c r="D3" s="77" t="s">
        <v>5</v>
      </c>
      <c r="E3" s="77" t="s">
        <v>6</v>
      </c>
      <c r="F3" s="76" t="s">
        <v>7</v>
      </c>
      <c r="G3" s="76"/>
      <c r="H3" s="76"/>
      <c r="I3" s="76" t="s">
        <v>8</v>
      </c>
      <c r="J3" s="76"/>
      <c r="K3" s="76" t="s">
        <v>9</v>
      </c>
      <c r="L3" s="76"/>
      <c r="M3" s="76" t="s">
        <v>10</v>
      </c>
      <c r="N3" s="76"/>
      <c r="O3" s="76" t="s">
        <v>11</v>
      </c>
      <c r="P3" s="76"/>
    </row>
    <row r="4" spans="1:16" ht="16.5" customHeight="1" thickBot="1" x14ac:dyDescent="0.3">
      <c r="A4" s="77"/>
      <c r="B4" s="76"/>
      <c r="C4" s="75"/>
      <c r="D4" s="77"/>
      <c r="E4" s="77"/>
      <c r="F4" s="77" t="s">
        <v>12</v>
      </c>
      <c r="G4" s="76" t="s">
        <v>13</v>
      </c>
      <c r="H4" s="76"/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</row>
    <row r="5" spans="1:16" ht="114" customHeight="1" thickBot="1" x14ac:dyDescent="0.3">
      <c r="A5" s="77"/>
      <c r="B5" s="76"/>
      <c r="C5" s="75"/>
      <c r="D5" s="77"/>
      <c r="E5" s="77"/>
      <c r="F5" s="77"/>
      <c r="G5" s="2" t="s">
        <v>118</v>
      </c>
      <c r="H5" s="2" t="s">
        <v>22</v>
      </c>
      <c r="I5" s="3" t="s">
        <v>194</v>
      </c>
      <c r="J5" s="3" t="s">
        <v>195</v>
      </c>
      <c r="K5" s="3" t="s">
        <v>170</v>
      </c>
      <c r="L5" s="3" t="s">
        <v>196</v>
      </c>
      <c r="M5" s="3" t="s">
        <v>197</v>
      </c>
      <c r="N5" s="3" t="s">
        <v>147</v>
      </c>
      <c r="O5" s="3" t="s">
        <v>198</v>
      </c>
      <c r="P5" s="3" t="s">
        <v>171</v>
      </c>
    </row>
    <row r="6" spans="1:16" ht="16.5" thickBot="1" x14ac:dyDescent="0.3">
      <c r="A6" s="13">
        <v>1</v>
      </c>
      <c r="B6" s="1">
        <v>2</v>
      </c>
      <c r="C6" s="14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ht="37.5" customHeight="1" thickTop="1" thickBot="1" x14ac:dyDescent="0.3">
      <c r="A7" s="18" t="s">
        <v>160</v>
      </c>
      <c r="B7" s="54" t="s">
        <v>161</v>
      </c>
      <c r="C7" s="55" t="s">
        <v>173</v>
      </c>
      <c r="D7" s="55">
        <f>SUM(D9:D24)</f>
        <v>2106</v>
      </c>
      <c r="E7" s="55">
        <f>SUM(E9:E24)</f>
        <v>702</v>
      </c>
      <c r="F7" s="55">
        <f>SUM(F9:F24)</f>
        <v>1404</v>
      </c>
      <c r="G7" s="55">
        <f>SUM(G9:G24)</f>
        <v>526</v>
      </c>
      <c r="H7" s="55"/>
      <c r="I7" s="55">
        <f>SUM(I9:I24)</f>
        <v>576</v>
      </c>
      <c r="J7" s="55">
        <f>SUM(J9:J24)</f>
        <v>828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7">
        <v>0</v>
      </c>
    </row>
    <row r="8" spans="1:16" ht="34.5" customHeight="1" thickBot="1" x14ac:dyDescent="0.3">
      <c r="A8" s="53" t="s">
        <v>174</v>
      </c>
      <c r="B8" s="56" t="s">
        <v>175</v>
      </c>
      <c r="C8" s="57" t="s">
        <v>23</v>
      </c>
      <c r="D8" s="53">
        <f t="shared" ref="D8:D18" si="0">SUM(E8:F8)</f>
        <v>293</v>
      </c>
      <c r="E8" s="53">
        <v>98</v>
      </c>
      <c r="F8" s="53">
        <v>195</v>
      </c>
      <c r="G8" s="53">
        <v>20</v>
      </c>
      <c r="H8" s="53"/>
      <c r="I8" s="53">
        <v>80</v>
      </c>
      <c r="J8" s="53">
        <v>115</v>
      </c>
      <c r="K8" s="33">
        <f>SUM(K9:K18)</f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</row>
    <row r="9" spans="1:16" ht="23.25" customHeight="1" thickBot="1" x14ac:dyDescent="0.3">
      <c r="A9" s="4"/>
      <c r="B9" s="56" t="s">
        <v>176</v>
      </c>
      <c r="C9" s="58"/>
      <c r="D9" s="3">
        <f t="shared" si="0"/>
        <v>117</v>
      </c>
      <c r="E9" s="3">
        <v>39</v>
      </c>
      <c r="F9" s="3">
        <v>78</v>
      </c>
      <c r="G9" s="3">
        <v>20</v>
      </c>
      <c r="H9" s="3"/>
      <c r="I9" s="3">
        <v>30</v>
      </c>
      <c r="J9" s="3">
        <v>48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6" ht="27.75" customHeight="1" thickBot="1" x14ac:dyDescent="0.3">
      <c r="A10" s="4"/>
      <c r="B10" s="59" t="s">
        <v>177</v>
      </c>
      <c r="C10" s="60"/>
      <c r="D10" s="3">
        <f t="shared" si="0"/>
        <v>176</v>
      </c>
      <c r="E10" s="3">
        <v>59</v>
      </c>
      <c r="F10" s="3">
        <v>117</v>
      </c>
      <c r="G10" s="3"/>
      <c r="H10" s="3"/>
      <c r="I10" s="3">
        <v>50</v>
      </c>
      <c r="J10" s="3">
        <v>67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 ht="31.5" customHeight="1" thickBot="1" x14ac:dyDescent="0.3">
      <c r="A11" s="4" t="s">
        <v>178</v>
      </c>
      <c r="B11" s="59" t="s">
        <v>25</v>
      </c>
      <c r="C11" s="7" t="s">
        <v>24</v>
      </c>
      <c r="D11" s="3">
        <f t="shared" si="0"/>
        <v>176</v>
      </c>
      <c r="E11" s="3">
        <v>59</v>
      </c>
      <c r="F11" s="3">
        <v>117</v>
      </c>
      <c r="G11" s="3">
        <v>117</v>
      </c>
      <c r="H11" s="3"/>
      <c r="I11" s="3">
        <v>48</v>
      </c>
      <c r="J11" s="3">
        <v>69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27" customHeight="1" thickBot="1" x14ac:dyDescent="0.3">
      <c r="A12" s="4" t="s">
        <v>179</v>
      </c>
      <c r="B12" s="59" t="s">
        <v>26</v>
      </c>
      <c r="C12" s="7" t="s">
        <v>159</v>
      </c>
      <c r="D12" s="3">
        <f t="shared" si="0"/>
        <v>176</v>
      </c>
      <c r="E12" s="3">
        <v>59</v>
      </c>
      <c r="F12" s="3">
        <v>117</v>
      </c>
      <c r="G12" s="3">
        <v>20</v>
      </c>
      <c r="H12" s="3"/>
      <c r="I12" s="3">
        <v>48</v>
      </c>
      <c r="J12" s="3">
        <v>69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27.75" customHeight="1" thickBot="1" x14ac:dyDescent="0.3">
      <c r="A13" s="4" t="s">
        <v>180</v>
      </c>
      <c r="B13" s="61" t="s">
        <v>27</v>
      </c>
      <c r="C13" s="7" t="s">
        <v>181</v>
      </c>
      <c r="D13" s="3">
        <f t="shared" si="0"/>
        <v>175</v>
      </c>
      <c r="E13" s="3">
        <v>58</v>
      </c>
      <c r="F13" s="3">
        <v>117</v>
      </c>
      <c r="G13" s="3">
        <v>117</v>
      </c>
      <c r="H13" s="62"/>
      <c r="I13" s="3">
        <v>48</v>
      </c>
      <c r="J13" s="3">
        <v>69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27.75" customHeight="1" thickBot="1" x14ac:dyDescent="0.3">
      <c r="A14" s="4" t="s">
        <v>182</v>
      </c>
      <c r="B14" s="61" t="s">
        <v>28</v>
      </c>
      <c r="C14" s="7" t="s">
        <v>24</v>
      </c>
      <c r="D14" s="3">
        <f t="shared" si="0"/>
        <v>105</v>
      </c>
      <c r="E14" s="3">
        <v>35</v>
      </c>
      <c r="F14" s="3">
        <v>70</v>
      </c>
      <c r="G14" s="3">
        <v>20</v>
      </c>
      <c r="H14" s="3"/>
      <c r="I14" s="3">
        <v>28</v>
      </c>
      <c r="J14" s="3">
        <v>42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28.5" customHeight="1" thickBot="1" x14ac:dyDescent="0.3">
      <c r="A15" s="4" t="s">
        <v>183</v>
      </c>
      <c r="B15" s="59" t="s">
        <v>29</v>
      </c>
      <c r="C15" s="7" t="s">
        <v>24</v>
      </c>
      <c r="D15" s="3">
        <f t="shared" si="0"/>
        <v>117</v>
      </c>
      <c r="E15" s="3">
        <v>39</v>
      </c>
      <c r="F15" s="3">
        <v>78</v>
      </c>
      <c r="G15" s="3">
        <v>20</v>
      </c>
      <c r="H15" s="3"/>
      <c r="I15" s="3">
        <v>34</v>
      </c>
      <c r="J15" s="3">
        <v>44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customHeight="1" thickBot="1" x14ac:dyDescent="0.3">
      <c r="A16" s="4" t="s">
        <v>184</v>
      </c>
      <c r="B16" s="59" t="s">
        <v>32</v>
      </c>
      <c r="C16" s="7" t="s">
        <v>24</v>
      </c>
      <c r="D16" s="3">
        <f t="shared" si="0"/>
        <v>162</v>
      </c>
      <c r="E16" s="3">
        <v>54</v>
      </c>
      <c r="F16" s="3">
        <v>108</v>
      </c>
      <c r="G16" s="3">
        <v>20</v>
      </c>
      <c r="H16" s="3"/>
      <c r="I16" s="3">
        <v>44</v>
      </c>
      <c r="J16" s="3">
        <v>64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23.25" customHeight="1" thickBot="1" x14ac:dyDescent="0.3">
      <c r="A17" s="4" t="s">
        <v>185</v>
      </c>
      <c r="B17" s="59" t="s">
        <v>33</v>
      </c>
      <c r="C17" s="7" t="s">
        <v>119</v>
      </c>
      <c r="D17" s="3">
        <f t="shared" si="0"/>
        <v>54</v>
      </c>
      <c r="E17" s="3">
        <v>18</v>
      </c>
      <c r="F17" s="3">
        <v>36</v>
      </c>
      <c r="G17" s="3">
        <v>8</v>
      </c>
      <c r="H17" s="3"/>
      <c r="I17" s="3">
        <v>36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30" customHeight="1" thickBot="1" x14ac:dyDescent="0.3">
      <c r="A18" s="4" t="s">
        <v>186</v>
      </c>
      <c r="B18" s="63" t="s">
        <v>34</v>
      </c>
      <c r="C18" s="64" t="s">
        <v>35</v>
      </c>
      <c r="D18" s="65">
        <f t="shared" si="0"/>
        <v>54</v>
      </c>
      <c r="E18" s="3">
        <v>18</v>
      </c>
      <c r="F18" s="3">
        <v>36</v>
      </c>
      <c r="G18" s="3">
        <v>8</v>
      </c>
      <c r="H18" s="3"/>
      <c r="I18" s="3">
        <v>0</v>
      </c>
      <c r="J18" s="3">
        <v>36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37.5" customHeight="1" thickBot="1" x14ac:dyDescent="0.3">
      <c r="A19" s="66"/>
      <c r="B19" s="67" t="s">
        <v>187</v>
      </c>
      <c r="C19" s="68"/>
      <c r="D19" s="69"/>
      <c r="E19" s="69"/>
      <c r="F19" s="69"/>
      <c r="G19" s="69"/>
      <c r="H19" s="69"/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</row>
    <row r="20" spans="1:16" ht="37.5" customHeight="1" thickBot="1" x14ac:dyDescent="0.3">
      <c r="A20" s="4" t="s">
        <v>188</v>
      </c>
      <c r="B20" s="10" t="s">
        <v>120</v>
      </c>
      <c r="C20" s="7" t="s">
        <v>24</v>
      </c>
      <c r="D20" s="3">
        <f>SUM(E20:F20)</f>
        <v>351</v>
      </c>
      <c r="E20" s="3">
        <v>117</v>
      </c>
      <c r="F20" s="3">
        <v>234</v>
      </c>
      <c r="G20" s="3">
        <v>60</v>
      </c>
      <c r="H20" s="3"/>
      <c r="I20" s="3">
        <v>96</v>
      </c>
      <c r="J20" s="3">
        <v>138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customHeight="1" thickBot="1" x14ac:dyDescent="0.3">
      <c r="A21" s="4" t="s">
        <v>189</v>
      </c>
      <c r="B21" s="70" t="s">
        <v>121</v>
      </c>
      <c r="C21" s="7" t="s">
        <v>35</v>
      </c>
      <c r="D21" s="3">
        <f>SUM(E21:F21)</f>
        <v>150</v>
      </c>
      <c r="E21" s="3">
        <v>50</v>
      </c>
      <c r="F21" s="65">
        <v>100</v>
      </c>
      <c r="G21" s="3">
        <v>80</v>
      </c>
      <c r="H21" s="3"/>
      <c r="I21" s="3">
        <v>42</v>
      </c>
      <c r="J21" s="3">
        <v>58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5.5" customHeight="1" thickBot="1" x14ac:dyDescent="0.3">
      <c r="A22" s="4" t="s">
        <v>190</v>
      </c>
      <c r="B22" s="70" t="s">
        <v>30</v>
      </c>
      <c r="C22" s="7" t="s">
        <v>39</v>
      </c>
      <c r="D22" s="3">
        <f>SUM(E22:F22)</f>
        <v>108</v>
      </c>
      <c r="E22" s="3">
        <v>36</v>
      </c>
      <c r="F22" s="3">
        <v>72</v>
      </c>
      <c r="G22" s="3">
        <v>16</v>
      </c>
      <c r="H22" s="3"/>
      <c r="I22" s="3">
        <v>72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4" customHeight="1" thickBot="1" x14ac:dyDescent="0.3">
      <c r="A23" s="4" t="s">
        <v>191</v>
      </c>
      <c r="B23" s="70" t="s">
        <v>31</v>
      </c>
      <c r="C23" s="7" t="s">
        <v>35</v>
      </c>
      <c r="D23" s="3">
        <f>SUM(E23:F23)</f>
        <v>127</v>
      </c>
      <c r="E23" s="3">
        <v>42</v>
      </c>
      <c r="F23" s="3">
        <v>85</v>
      </c>
      <c r="G23" s="3">
        <v>20</v>
      </c>
      <c r="H23" s="3"/>
      <c r="I23" s="3">
        <v>0</v>
      </c>
      <c r="J23" s="3">
        <v>85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 ht="30.75" customHeight="1" thickBot="1" x14ac:dyDescent="0.3">
      <c r="A24" s="20" t="s">
        <v>192</v>
      </c>
      <c r="B24" s="71" t="s">
        <v>193</v>
      </c>
      <c r="C24" s="72" t="s">
        <v>35</v>
      </c>
      <c r="D24" s="21">
        <f>SUM(E24:F24)</f>
        <v>58</v>
      </c>
      <c r="E24" s="21">
        <v>19</v>
      </c>
      <c r="F24" s="21">
        <v>39</v>
      </c>
      <c r="G24" s="21"/>
      <c r="H24" s="21"/>
      <c r="I24" s="21">
        <v>0</v>
      </c>
      <c r="J24" s="21">
        <v>39</v>
      </c>
      <c r="K24" s="24">
        <v>0</v>
      </c>
      <c r="L24" s="24">
        <v>0</v>
      </c>
      <c r="M24" s="24">
        <v>0</v>
      </c>
      <c r="N24" s="24">
        <v>0</v>
      </c>
      <c r="O24" s="1">
        <v>0</v>
      </c>
      <c r="P24" s="1">
        <v>0</v>
      </c>
    </row>
    <row r="25" spans="1:16" ht="35.25" customHeight="1" thickTop="1" thickBot="1" x14ac:dyDescent="0.3">
      <c r="A25" s="47"/>
      <c r="B25" s="41" t="s">
        <v>169</v>
      </c>
      <c r="C25" s="44" t="s">
        <v>163</v>
      </c>
      <c r="D25" s="42">
        <f>D26+D33+D36</f>
        <v>4536</v>
      </c>
      <c r="E25" s="42">
        <v>1512</v>
      </c>
      <c r="F25" s="42">
        <v>3024</v>
      </c>
      <c r="G25" s="48">
        <f>SUM(G26,G33,G36)</f>
        <v>1966</v>
      </c>
      <c r="H25" s="42">
        <v>60</v>
      </c>
      <c r="I25" s="42">
        <v>576</v>
      </c>
      <c r="J25" s="42">
        <v>828</v>
      </c>
      <c r="K25" s="42">
        <v>504</v>
      </c>
      <c r="L25" s="42">
        <v>756</v>
      </c>
      <c r="M25" s="42">
        <v>504</v>
      </c>
      <c r="N25" s="42">
        <v>576</v>
      </c>
      <c r="O25" s="49">
        <v>396</v>
      </c>
      <c r="P25" s="50">
        <v>288</v>
      </c>
    </row>
    <row r="26" spans="1:16" ht="39" customHeight="1" thickTop="1" thickBot="1" x14ac:dyDescent="0.3">
      <c r="A26" s="28" t="s">
        <v>36</v>
      </c>
      <c r="B26" s="29" t="s">
        <v>122</v>
      </c>
      <c r="C26" s="30" t="s">
        <v>162</v>
      </c>
      <c r="D26" s="31">
        <f>SUM(D27:D32)</f>
        <v>804</v>
      </c>
      <c r="E26" s="31">
        <f>SUM(E27:E32)</f>
        <v>268</v>
      </c>
      <c r="F26" s="31">
        <f>SUM(F27:F32)</f>
        <v>536</v>
      </c>
      <c r="G26" s="31">
        <f>SUM(G27:G32)</f>
        <v>380</v>
      </c>
      <c r="H26" s="32"/>
      <c r="I26" s="32"/>
      <c r="J26" s="32"/>
      <c r="K26" s="31">
        <f t="shared" ref="K26:P26" si="1">SUM(K27:K32)</f>
        <v>112</v>
      </c>
      <c r="L26" s="31">
        <f t="shared" si="1"/>
        <v>116</v>
      </c>
      <c r="M26" s="31">
        <f t="shared" si="1"/>
        <v>112</v>
      </c>
      <c r="N26" s="31">
        <f t="shared" si="1"/>
        <v>112</v>
      </c>
      <c r="O26" s="31">
        <f t="shared" si="1"/>
        <v>44</v>
      </c>
      <c r="P26" s="31">
        <f t="shared" si="1"/>
        <v>40</v>
      </c>
    </row>
    <row r="27" spans="1:16" ht="28.5" customHeight="1" thickBot="1" x14ac:dyDescent="0.3">
      <c r="A27" s="4" t="s">
        <v>37</v>
      </c>
      <c r="B27" s="10" t="s">
        <v>38</v>
      </c>
      <c r="C27" s="7" t="s">
        <v>123</v>
      </c>
      <c r="D27" s="3">
        <f t="shared" ref="D27:D32" si="2">SUM(E27:F27)</f>
        <v>72</v>
      </c>
      <c r="E27" s="3">
        <v>24</v>
      </c>
      <c r="F27" s="3">
        <v>48</v>
      </c>
      <c r="G27" s="3">
        <v>6</v>
      </c>
      <c r="H27" s="3"/>
      <c r="I27" s="3"/>
      <c r="J27" s="3"/>
      <c r="K27" s="3">
        <v>48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28.5" customHeight="1" thickBot="1" x14ac:dyDescent="0.3">
      <c r="A28" s="4" t="s">
        <v>40</v>
      </c>
      <c r="B28" s="10" t="s">
        <v>26</v>
      </c>
      <c r="C28" s="7" t="s">
        <v>124</v>
      </c>
      <c r="D28" s="3">
        <f t="shared" si="2"/>
        <v>72</v>
      </c>
      <c r="E28" s="3">
        <v>24</v>
      </c>
      <c r="F28" s="3">
        <v>48</v>
      </c>
      <c r="G28" s="3"/>
      <c r="H28" s="3"/>
      <c r="I28" s="3"/>
      <c r="J28" s="3"/>
      <c r="K28" s="3">
        <v>0</v>
      </c>
      <c r="L28" s="3">
        <v>48</v>
      </c>
      <c r="M28" s="3">
        <v>0</v>
      </c>
      <c r="N28" s="3">
        <v>0</v>
      </c>
      <c r="O28" s="3">
        <v>0</v>
      </c>
      <c r="P28" s="3">
        <v>0</v>
      </c>
    </row>
    <row r="29" spans="1:16" ht="29.25" customHeight="1" thickBot="1" x14ac:dyDescent="0.3">
      <c r="A29" s="4" t="s">
        <v>41</v>
      </c>
      <c r="B29" s="10" t="s">
        <v>42</v>
      </c>
      <c r="C29" s="7" t="s">
        <v>125</v>
      </c>
      <c r="D29" s="3">
        <f t="shared" si="2"/>
        <v>72</v>
      </c>
      <c r="E29" s="3">
        <v>24</v>
      </c>
      <c r="F29" s="3">
        <v>48</v>
      </c>
      <c r="G29" s="3">
        <v>20</v>
      </c>
      <c r="H29" s="3"/>
      <c r="I29" s="3"/>
      <c r="J29" s="3"/>
      <c r="K29" s="3">
        <v>0</v>
      </c>
      <c r="L29" s="3">
        <v>0</v>
      </c>
      <c r="M29" s="3">
        <v>0</v>
      </c>
      <c r="N29" s="3">
        <v>48</v>
      </c>
      <c r="O29" s="3">
        <v>0</v>
      </c>
      <c r="P29" s="3">
        <v>0</v>
      </c>
    </row>
    <row r="30" spans="1:16" ht="26.25" customHeight="1" thickBot="1" x14ac:dyDescent="0.3">
      <c r="A30" s="4" t="s">
        <v>43</v>
      </c>
      <c r="B30" s="10" t="s">
        <v>25</v>
      </c>
      <c r="C30" s="7" t="s">
        <v>126</v>
      </c>
      <c r="D30" s="3">
        <f t="shared" si="2"/>
        <v>168</v>
      </c>
      <c r="E30" s="3"/>
      <c r="F30" s="3">
        <v>168</v>
      </c>
      <c r="G30" s="3">
        <v>168</v>
      </c>
      <c r="H30" s="3"/>
      <c r="I30" s="3"/>
      <c r="J30" s="3"/>
      <c r="K30" s="3">
        <v>32</v>
      </c>
      <c r="L30" s="3">
        <v>34</v>
      </c>
      <c r="M30" s="3">
        <v>28</v>
      </c>
      <c r="N30" s="3">
        <v>32</v>
      </c>
      <c r="O30" s="3">
        <v>22</v>
      </c>
      <c r="P30" s="3">
        <v>20</v>
      </c>
    </row>
    <row r="31" spans="1:16" ht="26.25" customHeight="1" thickBot="1" x14ac:dyDescent="0.3">
      <c r="A31" s="4" t="s">
        <v>44</v>
      </c>
      <c r="B31" s="10" t="s">
        <v>27</v>
      </c>
      <c r="C31" s="7" t="s">
        <v>168</v>
      </c>
      <c r="D31" s="3">
        <f t="shared" si="2"/>
        <v>336</v>
      </c>
      <c r="E31" s="3">
        <v>168</v>
      </c>
      <c r="F31" s="3">
        <v>168</v>
      </c>
      <c r="G31" s="3">
        <v>166</v>
      </c>
      <c r="H31" s="3"/>
      <c r="I31" s="3"/>
      <c r="J31" s="3"/>
      <c r="K31" s="3">
        <v>32</v>
      </c>
      <c r="L31" s="3">
        <v>34</v>
      </c>
      <c r="M31" s="3">
        <v>28</v>
      </c>
      <c r="N31" s="3">
        <v>32</v>
      </c>
      <c r="O31" s="3">
        <v>22</v>
      </c>
      <c r="P31" s="3">
        <v>20</v>
      </c>
    </row>
    <row r="32" spans="1:16" ht="27" customHeight="1" thickBot="1" x14ac:dyDescent="0.3">
      <c r="A32" s="4" t="s">
        <v>45</v>
      </c>
      <c r="B32" s="10" t="s">
        <v>46</v>
      </c>
      <c r="C32" s="7" t="s">
        <v>127</v>
      </c>
      <c r="D32" s="3">
        <f t="shared" si="2"/>
        <v>84</v>
      </c>
      <c r="E32" s="3">
        <v>28</v>
      </c>
      <c r="F32" s="3">
        <v>56</v>
      </c>
      <c r="G32" s="3">
        <v>20</v>
      </c>
      <c r="H32" s="3"/>
      <c r="I32" s="3"/>
      <c r="J32" s="3"/>
      <c r="K32" s="3">
        <v>0</v>
      </c>
      <c r="L32" s="3">
        <v>0</v>
      </c>
      <c r="M32" s="3">
        <v>56</v>
      </c>
      <c r="N32" s="3">
        <v>0</v>
      </c>
      <c r="O32" s="3">
        <v>0</v>
      </c>
      <c r="P32" s="3">
        <v>0</v>
      </c>
    </row>
    <row r="33" spans="1:16" ht="36" customHeight="1" thickBot="1" x14ac:dyDescent="0.3">
      <c r="A33" s="78" t="s">
        <v>47</v>
      </c>
      <c r="B33" s="29" t="s">
        <v>128</v>
      </c>
      <c r="C33" s="31" t="s">
        <v>152</v>
      </c>
      <c r="D33" s="31">
        <f>D35</f>
        <v>153</v>
      </c>
      <c r="E33" s="31">
        <f>E35</f>
        <v>51</v>
      </c>
      <c r="F33" s="31">
        <f>F35</f>
        <v>102</v>
      </c>
      <c r="G33" s="31">
        <f>G35</f>
        <v>92</v>
      </c>
      <c r="H33" s="31"/>
      <c r="I33" s="31"/>
      <c r="J33" s="31"/>
      <c r="K33" s="31">
        <f t="shared" ref="K33:P33" si="3">K35</f>
        <v>0</v>
      </c>
      <c r="L33" s="31">
        <f t="shared" si="3"/>
        <v>0</v>
      </c>
      <c r="M33" s="31">
        <f t="shared" si="3"/>
        <v>50</v>
      </c>
      <c r="N33" s="31">
        <f t="shared" si="3"/>
        <v>52</v>
      </c>
      <c r="O33" s="31">
        <f t="shared" si="3"/>
        <v>0</v>
      </c>
      <c r="P33" s="31">
        <f t="shared" si="3"/>
        <v>0</v>
      </c>
    </row>
    <row r="34" spans="1:16" ht="5.25" hidden="1" customHeight="1" thickBot="1" x14ac:dyDescent="0.3">
      <c r="A34" s="7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44.25" customHeight="1" thickBot="1" x14ac:dyDescent="0.3">
      <c r="A35" s="24" t="s">
        <v>48</v>
      </c>
      <c r="B35" s="15" t="s">
        <v>49</v>
      </c>
      <c r="C35" s="14" t="s">
        <v>129</v>
      </c>
      <c r="D35" s="1">
        <f>SUM(E35:F35)</f>
        <v>153</v>
      </c>
      <c r="E35" s="1">
        <v>51</v>
      </c>
      <c r="F35" s="1">
        <v>102</v>
      </c>
      <c r="G35" s="19">
        <v>92</v>
      </c>
      <c r="H35" s="1"/>
      <c r="I35" s="1"/>
      <c r="J35" s="1"/>
      <c r="K35" s="1">
        <v>0</v>
      </c>
      <c r="L35" s="1">
        <v>0</v>
      </c>
      <c r="M35" s="1">
        <v>50</v>
      </c>
      <c r="N35" s="1">
        <v>52</v>
      </c>
      <c r="O35" s="1">
        <v>0</v>
      </c>
      <c r="P35" s="1">
        <v>0</v>
      </c>
    </row>
    <row r="36" spans="1:16" ht="36.75" customHeight="1" thickTop="1" thickBot="1" x14ac:dyDescent="0.3">
      <c r="A36" s="43" t="s">
        <v>50</v>
      </c>
      <c r="B36" s="41" t="s">
        <v>158</v>
      </c>
      <c r="C36" s="44" t="s">
        <v>164</v>
      </c>
      <c r="D36" s="42">
        <f>D37+D52</f>
        <v>3579</v>
      </c>
      <c r="E36" s="42">
        <f>E37+E52</f>
        <v>1193</v>
      </c>
      <c r="F36" s="42">
        <f>F37+F52</f>
        <v>2386</v>
      </c>
      <c r="G36" s="42">
        <f>G37+G52</f>
        <v>1494</v>
      </c>
      <c r="H36" s="42"/>
      <c r="I36" s="45"/>
      <c r="J36" s="45"/>
      <c r="K36" s="42">
        <f t="shared" ref="K36:P36" si="4">K37+K52</f>
        <v>392</v>
      </c>
      <c r="L36" s="42">
        <f t="shared" si="4"/>
        <v>640</v>
      </c>
      <c r="M36" s="42">
        <f t="shared" si="4"/>
        <v>342</v>
      </c>
      <c r="N36" s="42">
        <f t="shared" si="4"/>
        <v>412</v>
      </c>
      <c r="O36" s="42">
        <f t="shared" si="4"/>
        <v>352</v>
      </c>
      <c r="P36" s="46">
        <f t="shared" si="4"/>
        <v>248</v>
      </c>
    </row>
    <row r="37" spans="1:16" ht="39.75" customHeight="1" thickTop="1" thickBot="1" x14ac:dyDescent="0.3">
      <c r="A37" s="28" t="s">
        <v>51</v>
      </c>
      <c r="B37" s="29" t="s">
        <v>150</v>
      </c>
      <c r="C37" s="30" t="s">
        <v>165</v>
      </c>
      <c r="D37" s="31">
        <f>SUM(D38:D51)</f>
        <v>1512</v>
      </c>
      <c r="E37" s="31">
        <f>SUM(E38:E51)</f>
        <v>504</v>
      </c>
      <c r="F37" s="31">
        <f>SUM(F38:F51)</f>
        <v>1008</v>
      </c>
      <c r="G37" s="31">
        <f>SUM(G38:G51)</f>
        <v>562</v>
      </c>
      <c r="H37" s="32"/>
      <c r="I37" s="32"/>
      <c r="J37" s="32"/>
      <c r="K37" s="31">
        <f t="shared" ref="K37:P37" si="5">SUM(K38:K51)</f>
        <v>242</v>
      </c>
      <c r="L37" s="31">
        <f t="shared" si="5"/>
        <v>210</v>
      </c>
      <c r="M37" s="31">
        <f t="shared" si="5"/>
        <v>192</v>
      </c>
      <c r="N37" s="31">
        <f t="shared" si="5"/>
        <v>174</v>
      </c>
      <c r="O37" s="31">
        <f t="shared" si="5"/>
        <v>104</v>
      </c>
      <c r="P37" s="31">
        <f t="shared" si="5"/>
        <v>86</v>
      </c>
    </row>
    <row r="38" spans="1:16" ht="28.5" customHeight="1" thickBot="1" x14ac:dyDescent="0.3">
      <c r="A38" s="4" t="s">
        <v>52</v>
      </c>
      <c r="B38" s="10" t="s">
        <v>53</v>
      </c>
      <c r="C38" s="7" t="s">
        <v>123</v>
      </c>
      <c r="D38" s="3">
        <f t="shared" ref="D38:D51" si="6">SUM(E38:F38)</f>
        <v>51</v>
      </c>
      <c r="E38" s="3">
        <v>17</v>
      </c>
      <c r="F38" s="3">
        <v>34</v>
      </c>
      <c r="G38" s="3">
        <v>8</v>
      </c>
      <c r="H38" s="3"/>
      <c r="I38" s="3"/>
      <c r="J38" s="3"/>
      <c r="K38" s="3">
        <v>34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33.75" customHeight="1" thickBot="1" x14ac:dyDescent="0.3">
      <c r="A39" s="4" t="s">
        <v>54</v>
      </c>
      <c r="B39" s="10" t="s">
        <v>55</v>
      </c>
      <c r="C39" s="7" t="s">
        <v>127</v>
      </c>
      <c r="D39" s="3">
        <f t="shared" si="6"/>
        <v>78</v>
      </c>
      <c r="E39" s="3">
        <v>26</v>
      </c>
      <c r="F39" s="3">
        <v>52</v>
      </c>
      <c r="G39" s="3">
        <v>12</v>
      </c>
      <c r="H39" s="3"/>
      <c r="I39" s="3"/>
      <c r="J39" s="3"/>
      <c r="K39" s="3">
        <v>0</v>
      </c>
      <c r="L39" s="3">
        <v>0</v>
      </c>
      <c r="M39" s="3">
        <v>52</v>
      </c>
      <c r="N39" s="3">
        <v>0</v>
      </c>
      <c r="O39" s="3">
        <v>0</v>
      </c>
      <c r="P39" s="3">
        <v>0</v>
      </c>
    </row>
    <row r="40" spans="1:16" ht="32.25" customHeight="1" thickBot="1" x14ac:dyDescent="0.3">
      <c r="A40" s="4" t="s">
        <v>56</v>
      </c>
      <c r="B40" s="10" t="s">
        <v>130</v>
      </c>
      <c r="C40" s="7" t="s">
        <v>131</v>
      </c>
      <c r="D40" s="3">
        <f t="shared" si="6"/>
        <v>114</v>
      </c>
      <c r="E40" s="3">
        <v>38</v>
      </c>
      <c r="F40" s="3">
        <v>76</v>
      </c>
      <c r="G40" s="3">
        <v>26</v>
      </c>
      <c r="H40" s="3"/>
      <c r="I40" s="3"/>
      <c r="J40" s="3"/>
      <c r="K40" s="3">
        <v>76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27.75" customHeight="1" thickBot="1" x14ac:dyDescent="0.3">
      <c r="A41" s="4" t="s">
        <v>57</v>
      </c>
      <c r="B41" s="10" t="s">
        <v>132</v>
      </c>
      <c r="C41" s="7" t="s">
        <v>126</v>
      </c>
      <c r="D41" s="3">
        <f t="shared" si="6"/>
        <v>390</v>
      </c>
      <c r="E41" s="3">
        <v>130</v>
      </c>
      <c r="F41" s="3">
        <v>260</v>
      </c>
      <c r="G41" s="3">
        <v>260</v>
      </c>
      <c r="H41" s="3"/>
      <c r="I41" s="3"/>
      <c r="J41" s="3"/>
      <c r="K41" s="3">
        <v>52</v>
      </c>
      <c r="L41" s="3">
        <v>58</v>
      </c>
      <c r="M41" s="3">
        <v>42</v>
      </c>
      <c r="N41" s="3">
        <v>50</v>
      </c>
      <c r="O41" s="3">
        <v>38</v>
      </c>
      <c r="P41" s="3">
        <v>20</v>
      </c>
    </row>
    <row r="42" spans="1:16" ht="31.5" customHeight="1" thickBot="1" x14ac:dyDescent="0.3">
      <c r="A42" s="4" t="s">
        <v>58</v>
      </c>
      <c r="B42" s="10" t="s">
        <v>59</v>
      </c>
      <c r="C42" s="7" t="s">
        <v>129</v>
      </c>
      <c r="D42" s="3">
        <f t="shared" si="6"/>
        <v>108</v>
      </c>
      <c r="E42" s="3">
        <v>36</v>
      </c>
      <c r="F42" s="3">
        <v>72</v>
      </c>
      <c r="G42" s="3">
        <v>70</v>
      </c>
      <c r="H42" s="3"/>
      <c r="I42" s="3"/>
      <c r="J42" s="3"/>
      <c r="K42" s="3">
        <v>0</v>
      </c>
      <c r="L42" s="3">
        <v>0</v>
      </c>
      <c r="M42" s="3">
        <v>32</v>
      </c>
      <c r="N42" s="3">
        <v>40</v>
      </c>
      <c r="O42" s="3">
        <v>0</v>
      </c>
      <c r="P42" s="3">
        <v>0</v>
      </c>
    </row>
    <row r="43" spans="1:16" ht="28.5" customHeight="1" thickBot="1" x14ac:dyDescent="0.3">
      <c r="A43" s="4" t="s">
        <v>60</v>
      </c>
      <c r="B43" s="10" t="s">
        <v>61</v>
      </c>
      <c r="C43" s="7" t="s">
        <v>129</v>
      </c>
      <c r="D43" s="3">
        <f t="shared" si="6"/>
        <v>90</v>
      </c>
      <c r="E43" s="3">
        <v>30</v>
      </c>
      <c r="F43" s="3">
        <v>60</v>
      </c>
      <c r="G43" s="3">
        <v>50</v>
      </c>
      <c r="H43" s="3"/>
      <c r="I43" s="3"/>
      <c r="J43" s="3"/>
      <c r="K43" s="3">
        <v>0</v>
      </c>
      <c r="L43" s="3">
        <v>20</v>
      </c>
      <c r="M43" s="3">
        <v>24</v>
      </c>
      <c r="N43" s="3">
        <v>16</v>
      </c>
      <c r="O43" s="3">
        <v>0</v>
      </c>
      <c r="P43" s="3">
        <v>0</v>
      </c>
    </row>
    <row r="44" spans="1:16" ht="27.75" customHeight="1" thickBot="1" x14ac:dyDescent="0.3">
      <c r="A44" s="4" t="s">
        <v>62</v>
      </c>
      <c r="B44" s="10" t="s">
        <v>63</v>
      </c>
      <c r="C44" s="7" t="s">
        <v>35</v>
      </c>
      <c r="D44" s="3">
        <f t="shared" si="6"/>
        <v>60</v>
      </c>
      <c r="E44" s="3">
        <v>20</v>
      </c>
      <c r="F44" s="3">
        <v>40</v>
      </c>
      <c r="G44" s="3">
        <v>20</v>
      </c>
      <c r="H44" s="3"/>
      <c r="I44" s="3"/>
      <c r="J44" s="3"/>
      <c r="K44" s="3">
        <v>0</v>
      </c>
      <c r="L44" s="3">
        <v>40</v>
      </c>
      <c r="M44" s="3">
        <v>0</v>
      </c>
      <c r="N44" s="3">
        <v>0</v>
      </c>
      <c r="O44" s="3">
        <v>0</v>
      </c>
      <c r="P44" s="3">
        <v>0</v>
      </c>
    </row>
    <row r="45" spans="1:16" ht="31.5" customHeight="1" thickBot="1" x14ac:dyDescent="0.3">
      <c r="A45" s="4" t="s">
        <v>64</v>
      </c>
      <c r="B45" s="10" t="s">
        <v>65</v>
      </c>
      <c r="C45" s="7" t="s">
        <v>129</v>
      </c>
      <c r="D45" s="3">
        <f t="shared" si="6"/>
        <v>102</v>
      </c>
      <c r="E45" s="3">
        <v>34</v>
      </c>
      <c r="F45" s="3">
        <v>68</v>
      </c>
      <c r="G45" s="3">
        <v>20</v>
      </c>
      <c r="H45" s="3"/>
      <c r="I45" s="3"/>
      <c r="J45" s="3"/>
      <c r="K45" s="3">
        <v>0</v>
      </c>
      <c r="L45" s="3">
        <v>0</v>
      </c>
      <c r="M45" s="3">
        <v>0</v>
      </c>
      <c r="N45" s="3">
        <v>68</v>
      </c>
      <c r="O45" s="3">
        <v>0</v>
      </c>
      <c r="P45" s="3">
        <v>0</v>
      </c>
    </row>
    <row r="46" spans="1:16" ht="31.5" customHeight="1" thickBot="1" x14ac:dyDescent="0.3">
      <c r="A46" s="4" t="s">
        <v>134</v>
      </c>
      <c r="B46" s="10" t="s">
        <v>66</v>
      </c>
      <c r="C46" s="7" t="s">
        <v>133</v>
      </c>
      <c r="D46" s="3">
        <f t="shared" si="6"/>
        <v>138</v>
      </c>
      <c r="E46" s="3">
        <v>46</v>
      </c>
      <c r="F46" s="3">
        <v>92</v>
      </c>
      <c r="G46" s="3">
        <v>26</v>
      </c>
      <c r="H46" s="3"/>
      <c r="I46" s="3"/>
      <c r="J46" s="3"/>
      <c r="K46" s="3">
        <v>0</v>
      </c>
      <c r="L46" s="3">
        <v>92</v>
      </c>
      <c r="M46" s="3">
        <v>0</v>
      </c>
      <c r="N46" s="3">
        <v>0</v>
      </c>
      <c r="O46" s="3">
        <v>0</v>
      </c>
      <c r="P46" s="3">
        <v>0</v>
      </c>
    </row>
    <row r="47" spans="1:16" ht="29.25" customHeight="1" thickBot="1" x14ac:dyDescent="0.3">
      <c r="A47" s="4" t="s">
        <v>67</v>
      </c>
      <c r="B47" s="10" t="s">
        <v>68</v>
      </c>
      <c r="C47" s="7" t="s">
        <v>135</v>
      </c>
      <c r="D47" s="3">
        <f t="shared" si="6"/>
        <v>63</v>
      </c>
      <c r="E47" s="3">
        <v>21</v>
      </c>
      <c r="F47" s="3">
        <v>42</v>
      </c>
      <c r="G47" s="3">
        <v>12</v>
      </c>
      <c r="H47" s="3"/>
      <c r="I47" s="3"/>
      <c r="J47" s="3"/>
      <c r="K47" s="3">
        <v>0</v>
      </c>
      <c r="L47" s="3">
        <v>0</v>
      </c>
      <c r="M47" s="3">
        <v>42</v>
      </c>
      <c r="N47" s="3">
        <v>0</v>
      </c>
      <c r="O47" s="3">
        <v>0</v>
      </c>
      <c r="P47" s="3">
        <v>0</v>
      </c>
    </row>
    <row r="48" spans="1:16" ht="26.25" customHeight="1" thickBot="1" x14ac:dyDescent="0.3">
      <c r="A48" s="4" t="s">
        <v>69</v>
      </c>
      <c r="B48" s="10" t="s">
        <v>91</v>
      </c>
      <c r="C48" s="7" t="s">
        <v>131</v>
      </c>
      <c r="D48" s="22">
        <f t="shared" si="6"/>
        <v>120</v>
      </c>
      <c r="E48" s="3">
        <v>40</v>
      </c>
      <c r="F48" s="3">
        <v>80</v>
      </c>
      <c r="G48" s="3">
        <v>14</v>
      </c>
      <c r="H48" s="3"/>
      <c r="I48" s="3"/>
      <c r="J48" s="3"/>
      <c r="K48" s="3">
        <v>80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27.75" customHeight="1" thickBot="1" x14ac:dyDescent="0.3">
      <c r="A49" s="4" t="s">
        <v>136</v>
      </c>
      <c r="B49" s="10" t="s">
        <v>137</v>
      </c>
      <c r="C49" s="7" t="s">
        <v>126</v>
      </c>
      <c r="D49" s="3">
        <f t="shared" si="6"/>
        <v>90</v>
      </c>
      <c r="E49" s="3">
        <v>30</v>
      </c>
      <c r="F49" s="3">
        <v>60</v>
      </c>
      <c r="G49" s="3">
        <v>20</v>
      </c>
      <c r="H49" s="3"/>
      <c r="I49" s="3"/>
      <c r="J49" s="3"/>
      <c r="K49" s="3">
        <v>0</v>
      </c>
      <c r="L49" s="3">
        <v>0</v>
      </c>
      <c r="M49" s="3">
        <v>0</v>
      </c>
      <c r="N49" s="3">
        <v>0</v>
      </c>
      <c r="O49" s="3">
        <v>30</v>
      </c>
      <c r="P49" s="3">
        <v>30</v>
      </c>
    </row>
    <row r="50" spans="1:16" ht="30.75" customHeight="1" thickBot="1" x14ac:dyDescent="0.3">
      <c r="A50" s="4" t="s">
        <v>138</v>
      </c>
      <c r="B50" s="10" t="s">
        <v>139</v>
      </c>
      <c r="C50" s="7" t="s">
        <v>140</v>
      </c>
      <c r="D50" s="3">
        <f t="shared" si="6"/>
        <v>54</v>
      </c>
      <c r="E50" s="3">
        <v>18</v>
      </c>
      <c r="F50" s="3">
        <v>36</v>
      </c>
      <c r="G50" s="3">
        <v>6</v>
      </c>
      <c r="H50" s="3"/>
      <c r="I50" s="3"/>
      <c r="J50" s="3"/>
      <c r="K50" s="3">
        <v>0</v>
      </c>
      <c r="L50" s="3">
        <v>0</v>
      </c>
      <c r="M50" s="3">
        <v>0</v>
      </c>
      <c r="N50" s="3">
        <v>0</v>
      </c>
      <c r="O50" s="3">
        <v>36</v>
      </c>
      <c r="P50" s="3">
        <v>0</v>
      </c>
    </row>
    <row r="51" spans="1:16" ht="34.5" customHeight="1" thickBot="1" x14ac:dyDescent="0.3">
      <c r="A51" s="13" t="s">
        <v>141</v>
      </c>
      <c r="B51" s="15" t="s">
        <v>142</v>
      </c>
      <c r="C51" s="14" t="s">
        <v>126</v>
      </c>
      <c r="D51" s="1">
        <f t="shared" si="6"/>
        <v>54</v>
      </c>
      <c r="E51" s="1">
        <v>18</v>
      </c>
      <c r="F51" s="1">
        <v>36</v>
      </c>
      <c r="G51" s="1">
        <v>18</v>
      </c>
      <c r="H51" s="1"/>
      <c r="I51" s="1"/>
      <c r="J51" s="1"/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36</v>
      </c>
    </row>
    <row r="52" spans="1:16" ht="45.75" customHeight="1" thickTop="1" thickBot="1" x14ac:dyDescent="0.3">
      <c r="A52" s="40" t="s">
        <v>70</v>
      </c>
      <c r="B52" s="41" t="s">
        <v>71</v>
      </c>
      <c r="C52" s="40" t="s">
        <v>166</v>
      </c>
      <c r="D52" s="42">
        <f>D53+D57+D61+D65+D69</f>
        <v>2067</v>
      </c>
      <c r="E52" s="40">
        <f>E53+E57+E61+E65+E69</f>
        <v>689</v>
      </c>
      <c r="F52" s="42">
        <f>F53+F57+F61+F65+F69</f>
        <v>1378</v>
      </c>
      <c r="G52" s="40">
        <f>G53+G57+G61+G65+G69</f>
        <v>932</v>
      </c>
      <c r="H52" s="42">
        <f>SUM(H53,H57,H61,H65,H69)</f>
        <v>60</v>
      </c>
      <c r="I52" s="40"/>
      <c r="J52" s="42"/>
      <c r="K52" s="40">
        <f t="shared" ref="K52:P52" si="7">SUM(K53,K57,K61,K65,K69)</f>
        <v>150</v>
      </c>
      <c r="L52" s="42">
        <f t="shared" si="7"/>
        <v>430</v>
      </c>
      <c r="M52" s="40">
        <f t="shared" si="7"/>
        <v>150</v>
      </c>
      <c r="N52" s="42">
        <f t="shared" si="7"/>
        <v>238</v>
      </c>
      <c r="O52" s="40">
        <f t="shared" si="7"/>
        <v>248</v>
      </c>
      <c r="P52" s="42">
        <f t="shared" si="7"/>
        <v>162</v>
      </c>
    </row>
    <row r="53" spans="1:16" ht="45.75" customHeight="1" thickTop="1" thickBot="1" x14ac:dyDescent="0.3">
      <c r="A53" s="28" t="s">
        <v>72</v>
      </c>
      <c r="B53" s="11" t="s">
        <v>73</v>
      </c>
      <c r="C53" s="8" t="s">
        <v>153</v>
      </c>
      <c r="D53" s="5">
        <f>SUM(D54,D55)</f>
        <v>150</v>
      </c>
      <c r="E53" s="5">
        <f>SUM(E54:E55)</f>
        <v>50</v>
      </c>
      <c r="F53" s="5">
        <f>SUM(F54:F55)</f>
        <v>100</v>
      </c>
      <c r="G53" s="5">
        <f>SUM(G54:G55)</f>
        <v>56</v>
      </c>
      <c r="H53" s="5"/>
      <c r="I53" s="3"/>
      <c r="J53" s="3"/>
      <c r="K53" s="5">
        <f t="shared" ref="K53:P53" si="8">SUM(K54:K55)</f>
        <v>100</v>
      </c>
      <c r="L53" s="5">
        <f t="shared" si="8"/>
        <v>0</v>
      </c>
      <c r="M53" s="5">
        <f t="shared" si="8"/>
        <v>0</v>
      </c>
      <c r="N53" s="5">
        <f t="shared" si="8"/>
        <v>0</v>
      </c>
      <c r="O53" s="5">
        <f t="shared" si="8"/>
        <v>0</v>
      </c>
      <c r="P53" s="5">
        <f t="shared" si="8"/>
        <v>0</v>
      </c>
    </row>
    <row r="54" spans="1:16" ht="33" customHeight="1" thickBot="1" x14ac:dyDescent="0.3">
      <c r="A54" s="4" t="s">
        <v>74</v>
      </c>
      <c r="B54" s="10" t="s">
        <v>75</v>
      </c>
      <c r="C54" s="7" t="s">
        <v>123</v>
      </c>
      <c r="D54" s="3">
        <f>SUM(E54:F54)</f>
        <v>90</v>
      </c>
      <c r="E54" s="3">
        <v>30</v>
      </c>
      <c r="F54" s="3">
        <v>60</v>
      </c>
      <c r="G54" s="3">
        <v>32</v>
      </c>
      <c r="H54" s="3"/>
      <c r="I54" s="3"/>
      <c r="J54" s="3"/>
      <c r="K54" s="3">
        <v>60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ht="30" customHeight="1" thickBot="1" x14ac:dyDescent="0.3">
      <c r="A55" s="4" t="s">
        <v>76</v>
      </c>
      <c r="B55" s="10" t="s">
        <v>77</v>
      </c>
      <c r="C55" s="7" t="s">
        <v>123</v>
      </c>
      <c r="D55" s="3">
        <f>SUM(E55:F55)</f>
        <v>60</v>
      </c>
      <c r="E55" s="3">
        <v>20</v>
      </c>
      <c r="F55" s="3">
        <v>40</v>
      </c>
      <c r="G55" s="3">
        <v>24</v>
      </c>
      <c r="H55" s="3"/>
      <c r="I55" s="3"/>
      <c r="J55" s="3"/>
      <c r="K55" s="3">
        <v>40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</row>
    <row r="56" spans="1:16" ht="29.25" customHeight="1" thickBot="1" x14ac:dyDescent="0.3">
      <c r="A56" s="4" t="s">
        <v>78</v>
      </c>
      <c r="B56" s="10" t="s">
        <v>79</v>
      </c>
      <c r="C56" s="7" t="s">
        <v>123</v>
      </c>
      <c r="D56" s="3">
        <f>SUM(E56:F56)</f>
        <v>72</v>
      </c>
      <c r="E56" s="3"/>
      <c r="F56" s="3">
        <v>72</v>
      </c>
      <c r="G56" s="3"/>
      <c r="H56" s="3"/>
      <c r="I56" s="3"/>
      <c r="J56" s="3"/>
      <c r="K56" s="51">
        <v>72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</row>
    <row r="57" spans="1:16" ht="42" customHeight="1" thickBot="1" x14ac:dyDescent="0.3">
      <c r="A57" s="28" t="s">
        <v>81</v>
      </c>
      <c r="B57" s="11" t="s">
        <v>82</v>
      </c>
      <c r="C57" s="8" t="s">
        <v>154</v>
      </c>
      <c r="D57" s="5">
        <f>D58</f>
        <v>537</v>
      </c>
      <c r="E57" s="5">
        <f>E58</f>
        <v>179</v>
      </c>
      <c r="F57" s="5">
        <f>F58</f>
        <v>358</v>
      </c>
      <c r="G57" s="5">
        <f>G58</f>
        <v>214</v>
      </c>
      <c r="H57" s="5">
        <f>H58</f>
        <v>20</v>
      </c>
      <c r="I57" s="3"/>
      <c r="J57" s="3"/>
      <c r="K57" s="5">
        <f t="shared" ref="K57:P57" si="9">K58</f>
        <v>50</v>
      </c>
      <c r="L57" s="5">
        <v>106</v>
      </c>
      <c r="M57" s="5">
        <f t="shared" si="9"/>
        <v>44</v>
      </c>
      <c r="N57" s="5">
        <f t="shared" si="9"/>
        <v>48</v>
      </c>
      <c r="O57" s="5">
        <f t="shared" si="9"/>
        <v>110</v>
      </c>
      <c r="P57" s="5">
        <f t="shared" si="9"/>
        <v>0</v>
      </c>
    </row>
    <row r="58" spans="1:16" ht="33" customHeight="1" thickBot="1" x14ac:dyDescent="0.3">
      <c r="A58" s="4" t="s">
        <v>83</v>
      </c>
      <c r="B58" s="10" t="s">
        <v>84</v>
      </c>
      <c r="C58" s="7" t="s">
        <v>143</v>
      </c>
      <c r="D58" s="3">
        <f>SUM(E58:F58)</f>
        <v>537</v>
      </c>
      <c r="E58" s="3">
        <v>179</v>
      </c>
      <c r="F58" s="3">
        <v>358</v>
      </c>
      <c r="G58" s="3">
        <v>214</v>
      </c>
      <c r="H58" s="3">
        <v>20</v>
      </c>
      <c r="I58" s="3"/>
      <c r="J58" s="3"/>
      <c r="K58" s="3">
        <v>50</v>
      </c>
      <c r="L58" s="3">
        <v>106</v>
      </c>
      <c r="M58" s="3">
        <v>44</v>
      </c>
      <c r="N58" s="3">
        <v>48</v>
      </c>
      <c r="O58" s="3">
        <v>110</v>
      </c>
      <c r="P58" s="3">
        <v>0</v>
      </c>
    </row>
    <row r="59" spans="1:16" ht="31.5" customHeight="1" thickBot="1" x14ac:dyDescent="0.3">
      <c r="A59" s="4" t="s">
        <v>85</v>
      </c>
      <c r="B59" s="10" t="s">
        <v>79</v>
      </c>
      <c r="C59" s="7" t="s">
        <v>129</v>
      </c>
      <c r="D59" s="3">
        <f>SUM(E59:F59)</f>
        <v>144</v>
      </c>
      <c r="E59" s="3"/>
      <c r="F59" s="22">
        <f>SUM(H59:O59)</f>
        <v>144</v>
      </c>
      <c r="G59" s="3"/>
      <c r="H59" s="3"/>
      <c r="I59" s="3"/>
      <c r="J59" s="3"/>
      <c r="K59" s="51">
        <v>0</v>
      </c>
      <c r="L59" s="51">
        <v>0</v>
      </c>
      <c r="M59" s="51">
        <v>72</v>
      </c>
      <c r="N59" s="51">
        <v>72</v>
      </c>
      <c r="O59" s="51">
        <v>0</v>
      </c>
      <c r="P59" s="51">
        <v>0</v>
      </c>
    </row>
    <row r="60" spans="1:16" ht="31.5" customHeight="1" thickBot="1" x14ac:dyDescent="0.3">
      <c r="A60" s="4" t="s">
        <v>86</v>
      </c>
      <c r="B60" s="10" t="s">
        <v>80</v>
      </c>
      <c r="C60" s="7" t="s">
        <v>140</v>
      </c>
      <c r="D60" s="3">
        <f>SUM(E60:F60)</f>
        <v>180</v>
      </c>
      <c r="E60" s="3"/>
      <c r="F60" s="20">
        <f>SUM(H60:O60)</f>
        <v>180</v>
      </c>
      <c r="G60" s="3"/>
      <c r="H60" s="3"/>
      <c r="I60" s="3"/>
      <c r="J60" s="3"/>
      <c r="K60" s="52">
        <v>0</v>
      </c>
      <c r="L60" s="52">
        <v>0</v>
      </c>
      <c r="M60" s="52">
        <v>0</v>
      </c>
      <c r="N60" s="52">
        <v>0</v>
      </c>
      <c r="O60" s="52">
        <v>180</v>
      </c>
      <c r="P60" s="52">
        <v>0</v>
      </c>
    </row>
    <row r="61" spans="1:16" ht="42.75" customHeight="1" thickBot="1" x14ac:dyDescent="0.3">
      <c r="A61" s="28" t="s">
        <v>87</v>
      </c>
      <c r="B61" s="11" t="s">
        <v>88</v>
      </c>
      <c r="C61" s="8" t="s">
        <v>155</v>
      </c>
      <c r="D61" s="5">
        <f>D62</f>
        <v>330</v>
      </c>
      <c r="E61" s="5">
        <f>E62</f>
        <v>110</v>
      </c>
      <c r="F61" s="5">
        <f>F62</f>
        <v>220</v>
      </c>
      <c r="G61" s="5">
        <f>G62</f>
        <v>220</v>
      </c>
      <c r="H61" s="5">
        <f>H62</f>
        <v>20</v>
      </c>
      <c r="I61" s="5"/>
      <c r="J61" s="5"/>
      <c r="K61" s="5">
        <f t="shared" ref="K61:P61" si="10">K62</f>
        <v>0</v>
      </c>
      <c r="L61" s="5">
        <f t="shared" si="10"/>
        <v>74</v>
      </c>
      <c r="M61" s="5">
        <f t="shared" si="10"/>
        <v>56</v>
      </c>
      <c r="N61" s="5">
        <f t="shared" si="10"/>
        <v>90</v>
      </c>
      <c r="O61" s="5">
        <f t="shared" si="10"/>
        <v>0</v>
      </c>
      <c r="P61" s="5">
        <f t="shared" si="10"/>
        <v>0</v>
      </c>
    </row>
    <row r="62" spans="1:16" ht="34.5" customHeight="1" thickBot="1" x14ac:dyDescent="0.3">
      <c r="A62" s="4" t="s">
        <v>89</v>
      </c>
      <c r="B62" s="10" t="s">
        <v>90</v>
      </c>
      <c r="C62" s="7" t="s">
        <v>129</v>
      </c>
      <c r="D62" s="3">
        <f>SUM(E62:F62)</f>
        <v>330</v>
      </c>
      <c r="E62" s="3">
        <v>110</v>
      </c>
      <c r="F62" s="3">
        <v>220</v>
      </c>
      <c r="G62" s="3">
        <v>220</v>
      </c>
      <c r="H62" s="3">
        <v>20</v>
      </c>
      <c r="I62" s="3"/>
      <c r="J62" s="3"/>
      <c r="K62" s="3">
        <v>0</v>
      </c>
      <c r="L62" s="3">
        <v>74</v>
      </c>
      <c r="M62" s="3">
        <v>56</v>
      </c>
      <c r="N62" s="3">
        <v>90</v>
      </c>
      <c r="O62" s="3">
        <v>0</v>
      </c>
      <c r="P62" s="3">
        <v>0</v>
      </c>
    </row>
    <row r="63" spans="1:16" ht="30" customHeight="1" thickBot="1" x14ac:dyDescent="0.3">
      <c r="A63" s="4" t="s">
        <v>92</v>
      </c>
      <c r="B63" s="10" t="s">
        <v>79</v>
      </c>
      <c r="C63" s="84" t="s">
        <v>129</v>
      </c>
      <c r="D63" s="3">
        <f>SUM(E63:F63)</f>
        <v>72</v>
      </c>
      <c r="E63" s="3"/>
      <c r="F63" s="3">
        <v>72</v>
      </c>
      <c r="G63" s="3"/>
      <c r="H63" s="3"/>
      <c r="I63" s="3"/>
      <c r="J63" s="3"/>
      <c r="K63" s="51">
        <v>0</v>
      </c>
      <c r="L63" s="51">
        <v>0</v>
      </c>
      <c r="M63" s="51">
        <v>0</v>
      </c>
      <c r="N63" s="51">
        <v>72</v>
      </c>
      <c r="O63" s="51">
        <v>0</v>
      </c>
      <c r="P63" s="51">
        <v>0</v>
      </c>
    </row>
    <row r="64" spans="1:16" ht="36.75" customHeight="1" thickBot="1" x14ac:dyDescent="0.3">
      <c r="A64" s="4" t="s">
        <v>93</v>
      </c>
      <c r="B64" s="10" t="s">
        <v>80</v>
      </c>
      <c r="C64" s="84"/>
      <c r="D64" s="3">
        <f>SUM(E64:F64)</f>
        <v>72</v>
      </c>
      <c r="E64" s="3"/>
      <c r="F64" s="3">
        <v>72</v>
      </c>
      <c r="G64" s="3"/>
      <c r="H64" s="3"/>
      <c r="I64" s="3"/>
      <c r="J64" s="3"/>
      <c r="K64" s="52">
        <v>0</v>
      </c>
      <c r="L64" s="52">
        <v>0</v>
      </c>
      <c r="M64" s="52">
        <v>0</v>
      </c>
      <c r="N64" s="52">
        <v>72</v>
      </c>
      <c r="O64" s="52">
        <v>0</v>
      </c>
      <c r="P64" s="52">
        <v>0</v>
      </c>
    </row>
    <row r="65" spans="1:16" ht="57.75" customHeight="1" thickBot="1" x14ac:dyDescent="0.3">
      <c r="A65" s="28" t="s">
        <v>94</v>
      </c>
      <c r="B65" s="11" t="s">
        <v>95</v>
      </c>
      <c r="C65" s="25" t="s">
        <v>156</v>
      </c>
      <c r="D65" s="23">
        <f>D66</f>
        <v>870</v>
      </c>
      <c r="E65" s="23">
        <f>E66</f>
        <v>290</v>
      </c>
      <c r="F65" s="23">
        <f>F66</f>
        <v>580</v>
      </c>
      <c r="G65" s="23">
        <f>G66</f>
        <v>366</v>
      </c>
      <c r="H65" s="23">
        <f>H66</f>
        <v>20</v>
      </c>
      <c r="I65" s="23"/>
      <c r="J65" s="23"/>
      <c r="K65" s="23">
        <f t="shared" ref="K65:P65" si="11">K66</f>
        <v>0</v>
      </c>
      <c r="L65" s="23">
        <f t="shared" si="11"/>
        <v>130</v>
      </c>
      <c r="M65" s="23">
        <f t="shared" si="11"/>
        <v>50</v>
      </c>
      <c r="N65" s="23">
        <f t="shared" si="11"/>
        <v>100</v>
      </c>
      <c r="O65" s="23">
        <f t="shared" si="11"/>
        <v>138</v>
      </c>
      <c r="P65" s="23">
        <f t="shared" si="11"/>
        <v>162</v>
      </c>
    </row>
    <row r="66" spans="1:16" ht="36.75" customHeight="1" thickBot="1" x14ac:dyDescent="0.3">
      <c r="A66" s="4" t="s">
        <v>96</v>
      </c>
      <c r="B66" s="10" t="s">
        <v>97</v>
      </c>
      <c r="C66" s="7" t="s">
        <v>202</v>
      </c>
      <c r="D66" s="3">
        <f>SUM(E66:F66)</f>
        <v>870</v>
      </c>
      <c r="E66" s="3">
        <v>290</v>
      </c>
      <c r="F66" s="3">
        <v>580</v>
      </c>
      <c r="G66" s="3">
        <v>366</v>
      </c>
      <c r="H66" s="3">
        <v>20</v>
      </c>
      <c r="I66" s="3"/>
      <c r="J66" s="3"/>
      <c r="K66" s="3">
        <v>0</v>
      </c>
      <c r="L66" s="3">
        <v>130</v>
      </c>
      <c r="M66" s="3">
        <v>50</v>
      </c>
      <c r="N66" s="3">
        <v>100</v>
      </c>
      <c r="O66" s="3">
        <v>138</v>
      </c>
      <c r="P66" s="3">
        <v>162</v>
      </c>
    </row>
    <row r="67" spans="1:16" ht="31.5" customHeight="1" thickBot="1" x14ac:dyDescent="0.3">
      <c r="A67" s="4" t="s">
        <v>144</v>
      </c>
      <c r="B67" s="10" t="s">
        <v>79</v>
      </c>
      <c r="C67" s="7" t="s">
        <v>129</v>
      </c>
      <c r="D67" s="3">
        <f>SUM(E67:F67)</f>
        <v>72</v>
      </c>
      <c r="E67" s="3"/>
      <c r="F67" s="3">
        <v>72</v>
      </c>
      <c r="G67" s="3"/>
      <c r="H67" s="3"/>
      <c r="I67" s="3"/>
      <c r="J67" s="3"/>
      <c r="K67" s="51">
        <v>0</v>
      </c>
      <c r="L67" s="51">
        <v>0</v>
      </c>
      <c r="M67" s="51">
        <v>0</v>
      </c>
      <c r="N67" s="51">
        <v>72</v>
      </c>
      <c r="O67" s="51">
        <v>0</v>
      </c>
      <c r="P67" s="51">
        <v>0</v>
      </c>
    </row>
    <row r="68" spans="1:16" ht="37.5" customHeight="1" thickBot="1" x14ac:dyDescent="0.3">
      <c r="A68" s="4" t="s">
        <v>145</v>
      </c>
      <c r="B68" s="10" t="s">
        <v>80</v>
      </c>
      <c r="C68" s="7" t="s">
        <v>126</v>
      </c>
      <c r="D68" s="3">
        <f>SUM(E68:F68)</f>
        <v>180</v>
      </c>
      <c r="E68" s="3"/>
      <c r="F68" s="3">
        <v>180</v>
      </c>
      <c r="G68" s="3"/>
      <c r="H68" s="3"/>
      <c r="I68" s="3"/>
      <c r="J68" s="3"/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180</v>
      </c>
    </row>
    <row r="69" spans="1:16" ht="48.75" customHeight="1" thickBot="1" x14ac:dyDescent="0.3">
      <c r="A69" s="28" t="s">
        <v>98</v>
      </c>
      <c r="B69" s="11" t="s">
        <v>99</v>
      </c>
      <c r="C69" s="8" t="s">
        <v>157</v>
      </c>
      <c r="D69" s="5">
        <f>D70</f>
        <v>180</v>
      </c>
      <c r="E69" s="5">
        <f>E70</f>
        <v>60</v>
      </c>
      <c r="F69" s="5">
        <f>F70</f>
        <v>120</v>
      </c>
      <c r="G69" s="5">
        <f>G70</f>
        <v>76</v>
      </c>
      <c r="H69" s="3"/>
      <c r="I69" s="3"/>
      <c r="J69" s="3"/>
      <c r="K69" s="5">
        <f t="shared" ref="K69:P69" si="12">K70</f>
        <v>0</v>
      </c>
      <c r="L69" s="5">
        <f t="shared" si="12"/>
        <v>120</v>
      </c>
      <c r="M69" s="5">
        <f t="shared" si="12"/>
        <v>0</v>
      </c>
      <c r="N69" s="5">
        <f t="shared" si="12"/>
        <v>0</v>
      </c>
      <c r="O69" s="5">
        <f t="shared" si="12"/>
        <v>0</v>
      </c>
      <c r="P69" s="5">
        <f t="shared" si="12"/>
        <v>0</v>
      </c>
    </row>
    <row r="70" spans="1:16" ht="36.75" customHeight="1" thickBot="1" x14ac:dyDescent="0.3">
      <c r="A70" s="4" t="s">
        <v>100</v>
      </c>
      <c r="B70" s="10" t="s">
        <v>146</v>
      </c>
      <c r="C70" s="7" t="s">
        <v>133</v>
      </c>
      <c r="D70" s="3">
        <v>180</v>
      </c>
      <c r="E70" s="3">
        <v>60</v>
      </c>
      <c r="F70" s="3">
        <v>120</v>
      </c>
      <c r="G70" s="3">
        <v>76</v>
      </c>
      <c r="H70" s="3"/>
      <c r="I70" s="3"/>
      <c r="J70" s="3"/>
      <c r="K70" s="3">
        <v>0</v>
      </c>
      <c r="L70" s="3">
        <v>120</v>
      </c>
      <c r="M70" s="3">
        <v>0</v>
      </c>
      <c r="N70" s="3">
        <v>0</v>
      </c>
      <c r="O70" s="3">
        <v>0</v>
      </c>
      <c r="P70" s="3">
        <v>0</v>
      </c>
    </row>
    <row r="71" spans="1:16" ht="33.75" customHeight="1" thickBot="1" x14ac:dyDescent="0.3">
      <c r="A71" s="4" t="s">
        <v>101</v>
      </c>
      <c r="B71" s="10" t="s">
        <v>79</v>
      </c>
      <c r="C71" s="7" t="s">
        <v>133</v>
      </c>
      <c r="D71" s="3">
        <f>SUM(E71:F71)</f>
        <v>108</v>
      </c>
      <c r="E71" s="3"/>
      <c r="F71" s="3">
        <v>108</v>
      </c>
      <c r="G71" s="3"/>
      <c r="H71" s="3"/>
      <c r="I71" s="3"/>
      <c r="J71" s="3"/>
      <c r="K71" s="51">
        <v>0</v>
      </c>
      <c r="L71" s="51">
        <v>108</v>
      </c>
      <c r="M71" s="51">
        <v>0</v>
      </c>
      <c r="N71" s="51">
        <v>0</v>
      </c>
      <c r="O71" s="51">
        <v>0</v>
      </c>
      <c r="P71" s="51">
        <v>0</v>
      </c>
    </row>
    <row r="72" spans="1:16" ht="39.75" customHeight="1" thickBot="1" x14ac:dyDescent="0.3">
      <c r="A72" s="9" t="s">
        <v>106</v>
      </c>
      <c r="B72" s="11" t="s">
        <v>107</v>
      </c>
      <c r="C72" s="7"/>
      <c r="D72" s="3"/>
      <c r="E72" s="3"/>
      <c r="F72" s="5" t="s">
        <v>103</v>
      </c>
      <c r="G72" s="3"/>
      <c r="H72" s="3"/>
      <c r="I72" s="3"/>
      <c r="J72" s="3"/>
      <c r="K72" s="3"/>
      <c r="L72" s="3"/>
      <c r="M72" s="3"/>
      <c r="N72" s="3"/>
      <c r="O72" s="26"/>
      <c r="P72" s="5" t="s">
        <v>103</v>
      </c>
    </row>
    <row r="73" spans="1:16" ht="36.75" customHeight="1" thickBot="1" x14ac:dyDescent="0.3">
      <c r="A73" s="9" t="s">
        <v>108</v>
      </c>
      <c r="B73" s="11" t="s">
        <v>148</v>
      </c>
      <c r="C73" s="3"/>
      <c r="D73" s="3"/>
      <c r="E73" s="3"/>
      <c r="F73" s="5" t="s">
        <v>109</v>
      </c>
      <c r="G73" s="3"/>
      <c r="H73" s="3"/>
      <c r="I73" s="3"/>
      <c r="J73" s="3"/>
      <c r="K73" s="3"/>
      <c r="L73" s="3"/>
      <c r="M73" s="3"/>
      <c r="N73" s="26"/>
      <c r="O73" s="27"/>
      <c r="P73" s="5" t="s">
        <v>109</v>
      </c>
    </row>
    <row r="74" spans="1:16" ht="34.5" customHeight="1" thickBot="1" x14ac:dyDescent="0.3">
      <c r="A74" s="35"/>
      <c r="B74" s="36" t="s">
        <v>110</v>
      </c>
      <c r="C74" s="37" t="s">
        <v>167</v>
      </c>
      <c r="D74" s="38">
        <f>D7+D25</f>
        <v>6642</v>
      </c>
      <c r="E74" s="38">
        <f>E7+E25</f>
        <v>2214</v>
      </c>
      <c r="F74" s="38">
        <f>F7+F25</f>
        <v>4428</v>
      </c>
      <c r="G74" s="39">
        <f>G7+G25</f>
        <v>2492</v>
      </c>
      <c r="H74" s="38">
        <f>H25</f>
        <v>60</v>
      </c>
      <c r="I74" s="38">
        <f>I7</f>
        <v>576</v>
      </c>
      <c r="J74" s="38">
        <f>J7</f>
        <v>828</v>
      </c>
      <c r="K74" s="38">
        <f t="shared" ref="K74:P74" si="13">K25</f>
        <v>504</v>
      </c>
      <c r="L74" s="38">
        <f t="shared" si="13"/>
        <v>756</v>
      </c>
      <c r="M74" s="38">
        <f t="shared" si="13"/>
        <v>504</v>
      </c>
      <c r="N74" s="38">
        <f t="shared" si="13"/>
        <v>576</v>
      </c>
      <c r="O74" s="38">
        <f t="shared" si="13"/>
        <v>396</v>
      </c>
      <c r="P74" s="38">
        <f t="shared" si="13"/>
        <v>288</v>
      </c>
    </row>
    <row r="75" spans="1:16" ht="33.75" customHeight="1" thickBot="1" x14ac:dyDescent="0.3">
      <c r="A75" s="83" t="s">
        <v>149</v>
      </c>
      <c r="B75" s="83"/>
      <c r="C75" s="83"/>
      <c r="D75" s="83"/>
      <c r="E75" s="83"/>
      <c r="F75" s="1" t="s">
        <v>110</v>
      </c>
      <c r="G75" s="81" t="s">
        <v>111</v>
      </c>
      <c r="H75" s="81"/>
      <c r="I75" s="21">
        <v>12</v>
      </c>
      <c r="J75" s="21">
        <v>12</v>
      </c>
      <c r="K75" s="21">
        <v>10</v>
      </c>
      <c r="L75" s="21">
        <v>9</v>
      </c>
      <c r="M75" s="21">
        <v>12</v>
      </c>
      <c r="N75" s="21">
        <v>11</v>
      </c>
      <c r="O75" s="21">
        <v>7</v>
      </c>
      <c r="P75" s="21">
        <v>6</v>
      </c>
    </row>
    <row r="76" spans="1:16" ht="22.5" customHeight="1" thickBot="1" x14ac:dyDescent="0.3">
      <c r="A76" s="85" t="s">
        <v>148</v>
      </c>
      <c r="B76" s="85"/>
      <c r="C76" s="85"/>
      <c r="D76" s="85"/>
      <c r="E76" s="85"/>
      <c r="F76" s="1"/>
      <c r="G76" s="81" t="s">
        <v>112</v>
      </c>
      <c r="H76" s="81"/>
      <c r="I76" s="21">
        <v>0</v>
      </c>
      <c r="J76" s="21">
        <v>0</v>
      </c>
      <c r="K76" s="21" t="s">
        <v>102</v>
      </c>
      <c r="L76" s="21" t="s">
        <v>105</v>
      </c>
      <c r="M76" s="21" t="s">
        <v>102</v>
      </c>
      <c r="N76" s="21" t="s">
        <v>109</v>
      </c>
      <c r="O76" s="21">
        <v>0</v>
      </c>
      <c r="P76" s="21">
        <v>0</v>
      </c>
    </row>
    <row r="77" spans="1:16" ht="34.5" customHeight="1" thickBot="1" x14ac:dyDescent="0.3">
      <c r="A77" s="80" t="s">
        <v>172</v>
      </c>
      <c r="B77" s="80"/>
      <c r="C77" s="80"/>
      <c r="D77" s="80"/>
      <c r="E77" s="80"/>
      <c r="F77" s="1"/>
      <c r="G77" s="81" t="s">
        <v>113</v>
      </c>
      <c r="H77" s="81"/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 t="s">
        <v>102</v>
      </c>
      <c r="O77" s="21" t="s">
        <v>104</v>
      </c>
      <c r="P77" s="21" t="s">
        <v>104</v>
      </c>
    </row>
    <row r="78" spans="1:16" ht="35.25" customHeight="1" thickBot="1" x14ac:dyDescent="0.3">
      <c r="A78" s="80" t="s">
        <v>199</v>
      </c>
      <c r="B78" s="80"/>
      <c r="C78" s="80"/>
      <c r="D78" s="80"/>
      <c r="E78" s="80"/>
      <c r="F78" s="1"/>
      <c r="G78" s="81" t="s">
        <v>114</v>
      </c>
      <c r="H78" s="81"/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4</v>
      </c>
    </row>
    <row r="79" spans="1:16" ht="20.25" customHeight="1" thickBot="1" x14ac:dyDescent="0.3">
      <c r="A79" s="80" t="s">
        <v>200</v>
      </c>
      <c r="B79" s="80"/>
      <c r="C79" s="80"/>
      <c r="D79" s="80"/>
      <c r="E79" s="80"/>
      <c r="F79" s="1"/>
      <c r="G79" s="81" t="s">
        <v>115</v>
      </c>
      <c r="H79" s="81"/>
      <c r="I79" s="21">
        <v>2</v>
      </c>
      <c r="J79" s="21">
        <v>2</v>
      </c>
      <c r="K79" s="21">
        <v>3</v>
      </c>
      <c r="L79" s="21">
        <v>1</v>
      </c>
      <c r="M79" s="21">
        <v>2</v>
      </c>
      <c r="N79" s="21">
        <v>1</v>
      </c>
      <c r="O79" s="21">
        <v>2</v>
      </c>
      <c r="P79" s="21">
        <v>1</v>
      </c>
    </row>
    <row r="80" spans="1:16" ht="31.5" customHeight="1" thickBot="1" x14ac:dyDescent="0.3">
      <c r="A80" s="80" t="s">
        <v>201</v>
      </c>
      <c r="B80" s="80"/>
      <c r="C80" s="80"/>
      <c r="D80" s="80"/>
      <c r="E80" s="80"/>
      <c r="F80" s="1"/>
      <c r="G80" s="81" t="s">
        <v>116</v>
      </c>
      <c r="H80" s="81"/>
      <c r="I80" s="21">
        <v>1</v>
      </c>
      <c r="J80" s="21">
        <v>9</v>
      </c>
      <c r="K80" s="21">
        <v>5</v>
      </c>
      <c r="L80" s="21">
        <v>5</v>
      </c>
      <c r="M80" s="21">
        <v>2</v>
      </c>
      <c r="N80" s="21">
        <v>8</v>
      </c>
      <c r="O80" s="21">
        <v>2</v>
      </c>
      <c r="P80" s="21">
        <v>6</v>
      </c>
    </row>
    <row r="81" spans="1:16" ht="30" customHeight="1" thickBot="1" x14ac:dyDescent="0.3">
      <c r="A81" s="82"/>
      <c r="B81" s="82"/>
      <c r="C81" s="82"/>
      <c r="D81" s="82"/>
      <c r="E81" s="82"/>
      <c r="F81" s="3"/>
      <c r="G81" s="81" t="s">
        <v>117</v>
      </c>
      <c r="H81" s="81"/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ht="25.5" customHeight="1" x14ac:dyDescent="0.25"/>
    <row r="83" spans="1:16" ht="25.5" customHeight="1" x14ac:dyDescent="0.25"/>
    <row r="84" spans="1:16" ht="31.5" customHeight="1" x14ac:dyDescent="0.25"/>
    <row r="85" spans="1:16" ht="31.5" customHeight="1" x14ac:dyDescent="0.25"/>
  </sheetData>
  <mergeCells count="31">
    <mergeCell ref="C63:C64"/>
    <mergeCell ref="G75:H75"/>
    <mergeCell ref="A78:E78"/>
    <mergeCell ref="G78:H78"/>
    <mergeCell ref="A79:E79"/>
    <mergeCell ref="G79:H79"/>
    <mergeCell ref="A76:E76"/>
    <mergeCell ref="G76:H76"/>
    <mergeCell ref="A77:E77"/>
    <mergeCell ref="G77:H77"/>
    <mergeCell ref="A80:E80"/>
    <mergeCell ref="G80:H80"/>
    <mergeCell ref="A81:E81"/>
    <mergeCell ref="G81:H81"/>
    <mergeCell ref="A75:E75"/>
    <mergeCell ref="A2:A5"/>
    <mergeCell ref="B2:B5"/>
    <mergeCell ref="A33:A34"/>
    <mergeCell ref="I2:P2"/>
    <mergeCell ref="O3:P3"/>
    <mergeCell ref="D1:M1"/>
    <mergeCell ref="C2:C5"/>
    <mergeCell ref="D2:H2"/>
    <mergeCell ref="M3:N3"/>
    <mergeCell ref="F4:F5"/>
    <mergeCell ref="G4:H4"/>
    <mergeCell ref="D3:D5"/>
    <mergeCell ref="F3:H3"/>
    <mergeCell ref="I3:J3"/>
    <mergeCell ref="K3:L3"/>
    <mergeCell ref="E3:E5"/>
  </mergeCells>
  <phoneticPr fontId="6" type="noConversion"/>
  <pageMargins left="0.39370078740157483" right="0.39370078740157483" top="0.39370078740157483" bottom="0.39370078740157483" header="0" footer="0"/>
  <pageSetup paperSize="9" scale="55" firstPageNumber="0" fitToHeight="4" orientation="landscape" r:id="rId1"/>
  <rowBreaks count="2" manualBreakCount="2">
    <brk id="32" max="15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 1-4 курс 2016-2017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гuser</dc:creator>
  <cp:lastModifiedBy>Пользователь Windows</cp:lastModifiedBy>
  <cp:revision>0</cp:revision>
  <cp:lastPrinted>2018-05-03T04:17:39Z</cp:lastPrinted>
  <dcterms:created xsi:type="dcterms:W3CDTF">2016-04-22T06:56:56Z</dcterms:created>
  <dcterms:modified xsi:type="dcterms:W3CDTF">2018-05-03T04:17:46Z</dcterms:modified>
  <dc:language>ru-RU</dc:language>
</cp:coreProperties>
</file>